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411"/>
  </bookViews>
  <sheets>
    <sheet name="Sheet1" sheetId="4" r:id="rId1"/>
    <sheet name="Sheet2" sheetId="3" r:id="rId2"/>
    <sheet name="Sheet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yjx</author>
  </authors>
  <commentList>
    <comment ref="C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单位分</t>
        </r>
      </text>
    </comment>
    <comment ref="E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第一个代表金币值，第二个代表VIP经验值</t>
        </r>
      </text>
    </comment>
    <comment ref="F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第一个代表金币值，第二个代表充值需要的金额（美元，单位分）</t>
        </r>
      </text>
    </comment>
    <comment ref="G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第一个代表金币值，第二个代表充值需要的金额（美元，单位分）</t>
        </r>
      </text>
    </comment>
    <comment ref="H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固定为VIP商城，由数组组成，第一个代表刷新次数，第二个商品数量</t>
        </r>
      </text>
    </comment>
    <comment ref="L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第一个代表钻石数量，第二个代表充值需要的金额（美元，单位分）</t>
        </r>
      </text>
    </comment>
    <comment ref="N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第一个代表金币值，第二个代表充值需要的金额（美元，单位分）</t>
        </r>
      </text>
    </comment>
  </commentList>
</comments>
</file>

<file path=xl/sharedStrings.xml><?xml version="1.0" encoding="utf-8"?>
<sst xmlns="http://schemas.openxmlformats.org/spreadsheetml/2006/main" count="213" uniqueCount="139">
  <si>
    <t>Id(int)</t>
  </si>
  <si>
    <t>Name(str)</t>
  </si>
  <si>
    <t>Count(int)</t>
  </si>
  <si>
    <t>VipExp(int)</t>
  </si>
  <si>
    <t>Privilege1(arrint)</t>
  </si>
  <si>
    <t>Privilege2(arrint)</t>
  </si>
  <si>
    <t>ShopId2(int)</t>
  </si>
  <si>
    <t>Privilege3(arrint)</t>
  </si>
  <si>
    <t>Privilege4(int)</t>
  </si>
  <si>
    <t>Privilege5(int)</t>
  </si>
  <si>
    <t>Privilege6(int)</t>
  </si>
  <si>
    <t>Privilege7(map)</t>
  </si>
  <si>
    <t>Privilege7Price(int)</t>
  </si>
  <si>
    <t>ShopId7(int)</t>
  </si>
  <si>
    <t>Privilege8(int)</t>
  </si>
  <si>
    <t>Param(arrint)</t>
  </si>
  <si>
    <t>RewardOutlineID(arrint)</t>
  </si>
  <si>
    <t>Award(map)</t>
  </si>
  <si>
    <t>ParamName(arrstr)</t>
  </si>
  <si>
    <t>VIPId</t>
  </si>
  <si>
    <t>名称</t>
  </si>
  <si>
    <t>充值额度</t>
  </si>
  <si>
    <t>升级VIP经验值</t>
  </si>
  <si>
    <t>VIP特权1</t>
  </si>
  <si>
    <t>VIP特权2</t>
  </si>
  <si>
    <t>特权2商品</t>
  </si>
  <si>
    <t>VIP特权3</t>
  </si>
  <si>
    <t>VIP特权4</t>
  </si>
  <si>
    <t>VIP特权5</t>
  </si>
  <si>
    <t>VIP特权6</t>
  </si>
  <si>
    <t>VIP特权7</t>
  </si>
  <si>
    <t>VIP特权7礼包价格</t>
  </si>
  <si>
    <t>特权7商品</t>
  </si>
  <si>
    <t>VIP特权8</t>
  </si>
  <si>
    <t>参数</t>
  </si>
  <si>
    <t>奖励的头像框ID</t>
  </si>
  <si>
    <t>对应奖励</t>
  </si>
  <si>
    <t>参数名称</t>
  </si>
  <si>
    <t>不是VIP</t>
  </si>
  <si>
    <t>100000|2</t>
  </si>
  <si>
    <t>0|0</t>
  </si>
  <si>
    <t>1|1|1</t>
  </si>
  <si>
    <r>
      <rPr>
        <sz val="10"/>
        <color theme="1"/>
        <rFont val="微软雅黑"/>
        <charset val="134"/>
      </rPr>
      <t>获得专属头像框</t>
    </r>
    <r>
      <rPr>
        <sz val="10"/>
        <color theme="1"/>
        <rFont val="微软雅黑"/>
        <charset val="134"/>
      </rPr>
      <t>|</t>
    </r>
    <r>
      <rPr>
        <sz val="10"/>
        <color theme="1"/>
        <rFont val="微软雅黑"/>
        <charset val="134"/>
      </rPr>
      <t>获得专属炮台</t>
    </r>
    <r>
      <rPr>
        <sz val="10"/>
        <color theme="1"/>
        <rFont val="微软雅黑"/>
        <charset val="134"/>
      </rPr>
      <t>|</t>
    </r>
    <r>
      <rPr>
        <sz val="10"/>
        <color theme="1"/>
        <rFont val="微软雅黑"/>
        <charset val="134"/>
      </rPr>
      <t>更多</t>
    </r>
    <r>
      <rPr>
        <sz val="10"/>
        <color theme="1"/>
        <rFont val="微软雅黑"/>
        <charset val="134"/>
      </rPr>
      <t>VIP</t>
    </r>
    <r>
      <rPr>
        <sz val="10"/>
        <color theme="1"/>
        <rFont val="微软雅黑"/>
        <charset val="134"/>
      </rPr>
      <t>功能正待开发</t>
    </r>
  </si>
  <si>
    <t>VIP1</t>
  </si>
  <si>
    <t>VIP2</t>
  </si>
  <si>
    <t>VIP3</t>
  </si>
  <si>
    <t>VIP4</t>
  </si>
  <si>
    <t>VIP5</t>
  </si>
  <si>
    <t>VIP6</t>
  </si>
  <si>
    <t>VIP7</t>
  </si>
  <si>
    <t>VIP8</t>
  </si>
  <si>
    <t>VIP9</t>
  </si>
  <si>
    <t>VIP10</t>
  </si>
  <si>
    <t>VIP11</t>
  </si>
  <si>
    <t>VIP12</t>
  </si>
  <si>
    <t>VIP13</t>
  </si>
  <si>
    <t>VIP14</t>
  </si>
  <si>
    <t>VIP15</t>
  </si>
  <si>
    <t>VIP16</t>
  </si>
  <si>
    <t>15000000|100</t>
  </si>
  <si>
    <t>100002,900</t>
  </si>
  <si>
    <t>500</t>
  </si>
  <si>
    <t>Privilege(int)</t>
  </si>
  <si>
    <t>30000000|200</t>
  </si>
  <si>
    <t>100002,1800</t>
  </si>
  <si>
    <t>1000</t>
  </si>
  <si>
    <t>VIP特权</t>
  </si>
  <si>
    <t>钻石</t>
  </si>
  <si>
    <t>金币</t>
  </si>
  <si>
    <t>45000000|300</t>
  </si>
  <si>
    <t>100002,2700</t>
  </si>
  <si>
    <t>1500</t>
  </si>
  <si>
    <t>首冲</t>
  </si>
  <si>
    <t>酷帕</t>
  </si>
  <si>
    <t>1-10%</t>
  </si>
  <si>
    <t>60000000|400</t>
  </si>
  <si>
    <t>100002,3600</t>
  </si>
  <si>
    <t>2000</t>
  </si>
  <si>
    <t>id</t>
  </si>
  <si>
    <t>代表内容</t>
  </si>
  <si>
    <t>VIP商城</t>
  </si>
  <si>
    <t>120-180%</t>
  </si>
  <si>
    <t>75000000|500</t>
  </si>
  <si>
    <t>100002,4500</t>
  </si>
  <si>
    <t>2500</t>
  </si>
  <si>
    <t>Privilege1</t>
  </si>
  <si>
    <t>VIP比赛场免费次数</t>
  </si>
  <si>
    <t>VIP加成</t>
  </si>
  <si>
    <t>1%-20%</t>
  </si>
  <si>
    <t>每日金币</t>
  </si>
  <si>
    <t>90000000|600</t>
  </si>
  <si>
    <t>100002,5400</t>
  </si>
  <si>
    <t>3000</t>
  </si>
  <si>
    <t>Privilege2</t>
  </si>
  <si>
    <t>暂定</t>
  </si>
  <si>
    <t>VIP礼包</t>
  </si>
  <si>
    <t>105000000|700</t>
  </si>
  <si>
    <t>100002,6300</t>
  </si>
  <si>
    <t>3500</t>
  </si>
  <si>
    <t>120000000|800</t>
  </si>
  <si>
    <t>100002,7200</t>
  </si>
  <si>
    <t>4000</t>
  </si>
  <si>
    <t>135000000|900</t>
  </si>
  <si>
    <t>100002,8100</t>
  </si>
  <si>
    <t>4500</t>
  </si>
  <si>
    <t>150000000|1000</t>
  </si>
  <si>
    <t>100002,9000</t>
  </si>
  <si>
    <t>5000</t>
  </si>
  <si>
    <t>300000000|2000</t>
  </si>
  <si>
    <t>100002,18000</t>
  </si>
  <si>
    <t>10000</t>
  </si>
  <si>
    <t>450000000|3000</t>
  </si>
  <si>
    <t>100002,27000</t>
  </si>
  <si>
    <t>15000</t>
  </si>
  <si>
    <t>VIP表</t>
  </si>
  <si>
    <t>600000000|4000</t>
  </si>
  <si>
    <t>100002,36000</t>
  </si>
  <si>
    <t>20000</t>
  </si>
  <si>
    <t>750000000|5000</t>
  </si>
  <si>
    <t>100002,45000</t>
  </si>
  <si>
    <t>25000</t>
  </si>
  <si>
    <t>900000000|6000</t>
  </si>
  <si>
    <t>100002,54000</t>
  </si>
  <si>
    <t>30000</t>
  </si>
  <si>
    <t>到达该等级对应的充值额度，任意充值都计算</t>
  </si>
  <si>
    <t>1050000000|7000</t>
  </si>
  <si>
    <t>100002,63000</t>
  </si>
  <si>
    <t>35000</t>
  </si>
  <si>
    <t>到达该等级需要&gt;=该经验值，充值和领取的经验都计入。最终VIP的等级由经验决定。</t>
  </si>
  <si>
    <t>固定为每日礼包，由数组组成，第一个代表金币值，第二个代表VIP经验值</t>
  </si>
  <si>
    <t>固定为每日金币礼包，由数组祖册，第一个代表金币值，第二个代表充值需要的金额（美元，单位分）</t>
  </si>
  <si>
    <t>固定为VIP商城，由数组组成，第一个代表刷新次数，第二个商品数量</t>
  </si>
  <si>
    <t>赛季积分的加成比例</t>
  </si>
  <si>
    <t>月卡道具领取金币的比例</t>
  </si>
  <si>
    <t>充值时额外获取钻石的比例</t>
  </si>
  <si>
    <t>Privilege7(arrint)</t>
  </si>
  <si>
    <t>固定为VIP礼包，由数组组成，第一个代表钻石数量，第二个代表充值需要的金额（美元，单位分）</t>
  </si>
  <si>
    <t>VIP客服，1为有，0为没有</t>
  </si>
  <si>
    <t>注意VIP特权7要可拓展，比如加入道具等，一次多个物品。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</si>
</sst>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9" defaultRowHeight="14.25"/>
  <cols>
    <col min="1" max="1" width="10.875" customWidth="1"/>
    <col min="2" max="2" width="9" customWidth="1"/>
    <col min="3" max="3" width="10.375" style="12" customWidth="1"/>
    <col min="4" max="4" width="12.375" style="12" customWidth="1"/>
    <col min="5" max="5" width="14.375" style="12" customWidth="1"/>
    <col min="6" max="7" width="16.5" style="12" customWidth="1"/>
    <col min="8" max="8" width="14.375" style="12" customWidth="1"/>
    <col min="9" max="11" width="12" style="12" customWidth="1"/>
    <col min="12" max="12" width="21.25" style="12" customWidth="1"/>
    <col min="13" max="14" width="20.625" style="12" customWidth="1"/>
    <col min="15" max="15" width="12" style="12" customWidth="1"/>
    <col min="16" max="17" width="11.5" style="12" customWidth="1"/>
    <col min="18" max="18" width="26.5" style="12" customWidth="1"/>
    <col min="19" max="19" width="39" style="12" customWidth="1"/>
    <col min="20" max="20" width="11" customWidth="1"/>
    <col min="22" max="22" width="11.5"/>
    <col min="24" max="24" width="33.5" style="12" customWidth="1"/>
  </cols>
  <sheetData>
    <row r="1" ht="16.5" spans="1:24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4" t="s">
        <v>16</v>
      </c>
      <c r="R1" s="13" t="s">
        <v>17</v>
      </c>
      <c r="S1" s="13" t="s">
        <v>18</v>
      </c>
      <c r="X1"/>
    </row>
    <row r="2" ht="16.5" spans="1:24">
      <c r="A2" s="4" t="s">
        <v>19</v>
      </c>
      <c r="B2" s="4" t="s">
        <v>20</v>
      </c>
      <c r="C2" s="13" t="s">
        <v>21</v>
      </c>
      <c r="D2" s="13" t="s">
        <v>22</v>
      </c>
      <c r="E2" s="13" t="s">
        <v>23</v>
      </c>
      <c r="F2" s="13" t="s">
        <v>24</v>
      </c>
      <c r="G2" s="13" t="s">
        <v>25</v>
      </c>
      <c r="H2" s="13" t="s">
        <v>26</v>
      </c>
      <c r="I2" s="13" t="s">
        <v>27</v>
      </c>
      <c r="J2" s="13" t="s">
        <v>28</v>
      </c>
      <c r="K2" s="13" t="s">
        <v>29</v>
      </c>
      <c r="L2" s="13" t="s">
        <v>30</v>
      </c>
      <c r="M2" s="13" t="s">
        <v>31</v>
      </c>
      <c r="N2" s="13" t="s">
        <v>32</v>
      </c>
      <c r="O2" s="13" t="s">
        <v>33</v>
      </c>
      <c r="P2" s="13" t="s">
        <v>34</v>
      </c>
      <c r="Q2" s="4" t="s">
        <v>35</v>
      </c>
      <c r="R2" s="13" t="s">
        <v>36</v>
      </c>
      <c r="S2" s="13" t="s">
        <v>37</v>
      </c>
      <c r="X2"/>
    </row>
    <row r="3" ht="16.5" spans="1:28">
      <c r="A3" s="4">
        <v>0</v>
      </c>
      <c r="B3" s="4" t="s">
        <v>38</v>
      </c>
      <c r="C3" s="13">
        <v>0</v>
      </c>
      <c r="D3" s="13">
        <v>0</v>
      </c>
      <c r="E3" s="13" t="s">
        <v>39</v>
      </c>
      <c r="F3" s="13" t="s">
        <v>40</v>
      </c>
      <c r="G3" s="13">
        <v>0</v>
      </c>
      <c r="H3" s="13" t="s">
        <v>40</v>
      </c>
      <c r="I3" s="13">
        <v>2</v>
      </c>
      <c r="J3" s="13">
        <v>0</v>
      </c>
      <c r="K3" s="13">
        <v>0</v>
      </c>
      <c r="L3" s="14"/>
      <c r="M3" s="13">
        <v>0</v>
      </c>
      <c r="N3" s="13">
        <v>0</v>
      </c>
      <c r="O3" s="13">
        <v>1</v>
      </c>
      <c r="P3" s="13" t="s">
        <v>41</v>
      </c>
      <c r="Q3" s="4">
        <v>1</v>
      </c>
      <c r="R3" s="15"/>
      <c r="S3" s="13" t="s">
        <v>42</v>
      </c>
      <c r="T3" s="13">
        <v>100000</v>
      </c>
      <c r="U3">
        <v>100</v>
      </c>
      <c r="V3" s="13">
        <f t="shared" ref="V3:V18" si="0">W3*150000</f>
        <v>15000000</v>
      </c>
      <c r="W3">
        <v>100</v>
      </c>
      <c r="X3" s="13">
        <v>0</v>
      </c>
      <c r="Y3">
        <v>1</v>
      </c>
      <c r="Z3">
        <v>2</v>
      </c>
      <c r="AA3" s="13">
        <f t="shared" ref="AA3:AA19" si="1">AB3*1.8</f>
        <v>900</v>
      </c>
      <c r="AB3">
        <f t="shared" ref="AB3:AB19" si="2">W3*5</f>
        <v>500</v>
      </c>
    </row>
    <row r="4" ht="16.5" spans="1:28">
      <c r="A4" s="4">
        <v>1</v>
      </c>
      <c r="B4" s="4" t="s">
        <v>43</v>
      </c>
      <c r="C4" s="13">
        <v>1000</v>
      </c>
      <c r="D4" s="13">
        <v>1000</v>
      </c>
      <c r="E4" s="13" t="str">
        <f t="shared" ref="E4:E10" si="3">T3&amp;"|"&amp;U3</f>
        <v>100000|100</v>
      </c>
      <c r="F4" s="13" t="s">
        <v>40</v>
      </c>
      <c r="G4" s="13">
        <v>0</v>
      </c>
      <c r="H4" s="13" t="str">
        <f t="shared" ref="H4:H19" si="4">Y3&amp;"|"&amp;Z3</f>
        <v>1|2</v>
      </c>
      <c r="I4" s="13">
        <v>5</v>
      </c>
      <c r="J4" s="13">
        <v>0</v>
      </c>
      <c r="K4" s="13">
        <v>2</v>
      </c>
      <c r="L4" s="14"/>
      <c r="M4" s="13">
        <v>0</v>
      </c>
      <c r="N4" s="13">
        <v>0</v>
      </c>
      <c r="O4" s="13">
        <v>1</v>
      </c>
      <c r="P4" s="13" t="s">
        <v>41</v>
      </c>
      <c r="Q4" s="4">
        <v>2</v>
      </c>
      <c r="R4" s="15"/>
      <c r="S4" s="13" t="s">
        <v>42</v>
      </c>
      <c r="T4" s="13">
        <v>150000</v>
      </c>
      <c r="U4">
        <v>150</v>
      </c>
      <c r="V4" s="13">
        <f t="shared" si="0"/>
        <v>30000000</v>
      </c>
      <c r="W4">
        <v>200</v>
      </c>
      <c r="X4" s="13">
        <v>10</v>
      </c>
      <c r="Y4">
        <v>1</v>
      </c>
      <c r="Z4">
        <v>2</v>
      </c>
      <c r="AA4" s="13">
        <f t="shared" si="1"/>
        <v>1800</v>
      </c>
      <c r="AB4">
        <f t="shared" si="2"/>
        <v>1000</v>
      </c>
    </row>
    <row r="5" ht="16.5" spans="1:28">
      <c r="A5" s="4">
        <v>2</v>
      </c>
      <c r="B5" s="4" t="s">
        <v>44</v>
      </c>
      <c r="C5" s="13">
        <v>2000</v>
      </c>
      <c r="D5" s="13">
        <v>2000</v>
      </c>
      <c r="E5" s="13" t="str">
        <f t="shared" si="3"/>
        <v>150000|150</v>
      </c>
      <c r="F5" s="13" t="s">
        <v>40</v>
      </c>
      <c r="G5" s="13">
        <v>0</v>
      </c>
      <c r="H5" s="13" t="str">
        <f t="shared" si="4"/>
        <v>1|2</v>
      </c>
      <c r="I5" s="13">
        <f t="shared" ref="I5:I8" si="5">I4+4</f>
        <v>9</v>
      </c>
      <c r="J5" s="13">
        <v>0</v>
      </c>
      <c r="K5" s="13">
        <f t="shared" ref="K5:K19" si="6">K4+1</f>
        <v>3</v>
      </c>
      <c r="L5" s="14"/>
      <c r="M5" s="13">
        <v>0</v>
      </c>
      <c r="N5" s="13">
        <v>0</v>
      </c>
      <c r="O5" s="13">
        <v>1</v>
      </c>
      <c r="P5" s="13" t="s">
        <v>41</v>
      </c>
      <c r="Q5" s="4">
        <v>2</v>
      </c>
      <c r="R5" s="15"/>
      <c r="S5" s="13" t="s">
        <v>42</v>
      </c>
      <c r="T5" s="13">
        <v>200000</v>
      </c>
      <c r="U5">
        <v>200</v>
      </c>
      <c r="V5" s="13">
        <f t="shared" si="0"/>
        <v>45000000</v>
      </c>
      <c r="W5">
        <v>300</v>
      </c>
      <c r="X5" s="13">
        <v>20</v>
      </c>
      <c r="Y5">
        <v>2</v>
      </c>
      <c r="Z5">
        <v>2</v>
      </c>
      <c r="AA5" s="13">
        <f t="shared" si="1"/>
        <v>2700</v>
      </c>
      <c r="AB5">
        <f t="shared" si="2"/>
        <v>1500</v>
      </c>
    </row>
    <row r="6" ht="16.5" spans="1:28">
      <c r="A6" s="4">
        <v>3</v>
      </c>
      <c r="B6" s="4" t="s">
        <v>45</v>
      </c>
      <c r="C6" s="13">
        <v>5000</v>
      </c>
      <c r="D6" s="13">
        <v>5000</v>
      </c>
      <c r="E6" s="13" t="str">
        <f t="shared" si="3"/>
        <v>200000|200</v>
      </c>
      <c r="F6" s="13" t="s">
        <v>40</v>
      </c>
      <c r="G6" s="13">
        <v>0</v>
      </c>
      <c r="H6" s="13" t="str">
        <f t="shared" si="4"/>
        <v>2|2</v>
      </c>
      <c r="I6" s="13">
        <f t="shared" si="5"/>
        <v>13</v>
      </c>
      <c r="J6" s="13">
        <v>0</v>
      </c>
      <c r="K6" s="13">
        <f t="shared" si="6"/>
        <v>4</v>
      </c>
      <c r="L6" s="14"/>
      <c r="M6" s="13">
        <v>0</v>
      </c>
      <c r="N6" s="13">
        <v>0</v>
      </c>
      <c r="O6" s="13">
        <v>1</v>
      </c>
      <c r="P6" s="13" t="s">
        <v>41</v>
      </c>
      <c r="Q6" s="4">
        <v>3</v>
      </c>
      <c r="R6" s="15"/>
      <c r="S6" s="13" t="s">
        <v>42</v>
      </c>
      <c r="T6" s="13">
        <v>300000</v>
      </c>
      <c r="U6">
        <v>250</v>
      </c>
      <c r="V6" s="13">
        <f t="shared" si="0"/>
        <v>60000000</v>
      </c>
      <c r="W6">
        <v>400</v>
      </c>
      <c r="X6" s="13">
        <v>50</v>
      </c>
      <c r="Y6">
        <v>2</v>
      </c>
      <c r="Z6">
        <v>2</v>
      </c>
      <c r="AA6" s="13">
        <f t="shared" si="1"/>
        <v>3600</v>
      </c>
      <c r="AB6">
        <f t="shared" si="2"/>
        <v>2000</v>
      </c>
    </row>
    <row r="7" ht="16.5" spans="1:28">
      <c r="A7" s="4">
        <v>4</v>
      </c>
      <c r="B7" s="4" t="s">
        <v>46</v>
      </c>
      <c r="C7" s="12">
        <v>10000</v>
      </c>
      <c r="D7" s="12">
        <v>10000</v>
      </c>
      <c r="E7" s="13" t="str">
        <f t="shared" si="3"/>
        <v>300000|250</v>
      </c>
      <c r="F7" s="13" t="s">
        <v>40</v>
      </c>
      <c r="G7" s="13">
        <v>0</v>
      </c>
      <c r="H7" s="13" t="str">
        <f t="shared" si="4"/>
        <v>2|2</v>
      </c>
      <c r="I7" s="13">
        <f t="shared" si="5"/>
        <v>17</v>
      </c>
      <c r="J7" s="13">
        <v>0</v>
      </c>
      <c r="K7" s="13">
        <f t="shared" si="6"/>
        <v>5</v>
      </c>
      <c r="L7" s="14"/>
      <c r="M7" s="13">
        <v>0</v>
      </c>
      <c r="N7" s="13">
        <v>0</v>
      </c>
      <c r="O7" s="13">
        <v>1</v>
      </c>
      <c r="P7" s="13" t="s">
        <v>41</v>
      </c>
      <c r="Q7" s="4">
        <v>3</v>
      </c>
      <c r="R7" s="15"/>
      <c r="S7" s="13" t="s">
        <v>42</v>
      </c>
      <c r="T7" s="13">
        <v>400000</v>
      </c>
      <c r="U7">
        <v>300</v>
      </c>
      <c r="V7" s="13">
        <f t="shared" si="0"/>
        <v>75000000</v>
      </c>
      <c r="W7">
        <v>500</v>
      </c>
      <c r="X7" s="12">
        <v>100</v>
      </c>
      <c r="Y7">
        <v>2</v>
      </c>
      <c r="Z7">
        <v>2</v>
      </c>
      <c r="AA7" s="13">
        <f t="shared" si="1"/>
        <v>4500</v>
      </c>
      <c r="AB7">
        <f t="shared" si="2"/>
        <v>2500</v>
      </c>
    </row>
    <row r="8" ht="16.5" spans="1:28">
      <c r="A8" s="4">
        <v>5</v>
      </c>
      <c r="B8" s="4" t="s">
        <v>47</v>
      </c>
      <c r="C8" s="13">
        <v>20000</v>
      </c>
      <c r="D8" s="13">
        <v>20000</v>
      </c>
      <c r="E8" s="13" t="str">
        <f t="shared" si="3"/>
        <v>400000|300</v>
      </c>
      <c r="F8" s="13" t="s">
        <v>40</v>
      </c>
      <c r="G8" s="13">
        <v>0</v>
      </c>
      <c r="H8" s="13" t="str">
        <f t="shared" si="4"/>
        <v>2|2</v>
      </c>
      <c r="I8" s="13">
        <f>I7+5</f>
        <v>22</v>
      </c>
      <c r="J8" s="13">
        <v>0</v>
      </c>
      <c r="K8" s="13">
        <f t="shared" si="6"/>
        <v>6</v>
      </c>
      <c r="L8" s="14"/>
      <c r="M8" s="13">
        <v>0</v>
      </c>
      <c r="N8" s="13">
        <v>0</v>
      </c>
      <c r="O8" s="13">
        <v>1</v>
      </c>
      <c r="P8" s="13" t="s">
        <v>41</v>
      </c>
      <c r="Q8" s="4">
        <v>4</v>
      </c>
      <c r="R8" s="15"/>
      <c r="S8" s="13" t="s">
        <v>42</v>
      </c>
      <c r="T8" s="13">
        <v>500000</v>
      </c>
      <c r="U8">
        <v>350</v>
      </c>
      <c r="V8" s="13">
        <f t="shared" si="0"/>
        <v>90000000</v>
      </c>
      <c r="W8">
        <v>600</v>
      </c>
      <c r="X8" s="13">
        <v>200</v>
      </c>
      <c r="Y8">
        <v>2</v>
      </c>
      <c r="Z8">
        <v>3</v>
      </c>
      <c r="AA8" s="13">
        <f t="shared" si="1"/>
        <v>5400</v>
      </c>
      <c r="AB8">
        <f t="shared" si="2"/>
        <v>3000</v>
      </c>
    </row>
    <row r="9" ht="16.5" spans="1:28">
      <c r="A9" s="4">
        <v>6</v>
      </c>
      <c r="B9" s="4" t="s">
        <v>48</v>
      </c>
      <c r="C9" s="13">
        <v>50000</v>
      </c>
      <c r="D9" s="13">
        <v>50000</v>
      </c>
      <c r="E9" s="13" t="str">
        <f t="shared" si="3"/>
        <v>500000|350</v>
      </c>
      <c r="F9" s="13" t="s">
        <v>40</v>
      </c>
      <c r="G9" s="13">
        <v>0</v>
      </c>
      <c r="H9" s="13" t="str">
        <f t="shared" si="4"/>
        <v>2|3</v>
      </c>
      <c r="I9" s="13">
        <f t="shared" ref="I9:I13" si="7">I8+5</f>
        <v>27</v>
      </c>
      <c r="J9" s="13">
        <v>0</v>
      </c>
      <c r="K9" s="13">
        <f t="shared" si="6"/>
        <v>7</v>
      </c>
      <c r="L9" s="14"/>
      <c r="M9" s="13">
        <v>0</v>
      </c>
      <c r="N9" s="13">
        <v>0</v>
      </c>
      <c r="O9" s="13">
        <v>1</v>
      </c>
      <c r="P9" s="13" t="s">
        <v>41</v>
      </c>
      <c r="Q9" s="4">
        <v>4</v>
      </c>
      <c r="R9" s="15"/>
      <c r="S9" s="13" t="s">
        <v>42</v>
      </c>
      <c r="T9" s="13">
        <v>600000</v>
      </c>
      <c r="U9">
        <v>400</v>
      </c>
      <c r="V9" s="13">
        <f t="shared" si="0"/>
        <v>105000000</v>
      </c>
      <c r="W9">
        <f t="shared" ref="W9:W12" si="8">W8+100</f>
        <v>700</v>
      </c>
      <c r="X9" s="13">
        <v>500</v>
      </c>
      <c r="Y9">
        <v>2</v>
      </c>
      <c r="Z9">
        <v>3</v>
      </c>
      <c r="AA9" s="13">
        <f t="shared" si="1"/>
        <v>6300</v>
      </c>
      <c r="AB9">
        <f t="shared" si="2"/>
        <v>3500</v>
      </c>
    </row>
    <row r="10" ht="16.5" spans="1:28">
      <c r="A10" s="4">
        <v>7</v>
      </c>
      <c r="B10" s="4" t="s">
        <v>49</v>
      </c>
      <c r="C10" s="13">
        <v>100000</v>
      </c>
      <c r="D10" s="13">
        <v>100000</v>
      </c>
      <c r="E10" s="13" t="str">
        <f t="shared" si="3"/>
        <v>600000|400</v>
      </c>
      <c r="F10" s="13" t="s">
        <v>40</v>
      </c>
      <c r="G10" s="13">
        <v>0</v>
      </c>
      <c r="H10" s="13" t="str">
        <f t="shared" si="4"/>
        <v>2|3</v>
      </c>
      <c r="I10" s="13">
        <f t="shared" si="7"/>
        <v>32</v>
      </c>
      <c r="J10" s="13">
        <v>0</v>
      </c>
      <c r="K10" s="13">
        <f t="shared" si="6"/>
        <v>8</v>
      </c>
      <c r="L10" s="14"/>
      <c r="M10" s="13">
        <v>0</v>
      </c>
      <c r="N10" s="13">
        <v>0</v>
      </c>
      <c r="O10" s="13">
        <v>1</v>
      </c>
      <c r="P10" s="13" t="s">
        <v>41</v>
      </c>
      <c r="Q10" s="4">
        <v>3</v>
      </c>
      <c r="R10" s="15"/>
      <c r="S10" s="13" t="s">
        <v>42</v>
      </c>
      <c r="T10" s="16">
        <f>T9+100000</f>
        <v>700000</v>
      </c>
      <c r="U10">
        <f t="shared" ref="U10:U20" si="9">U9+50</f>
        <v>450</v>
      </c>
      <c r="V10" s="13">
        <f t="shared" si="0"/>
        <v>120000000</v>
      </c>
      <c r="W10">
        <f t="shared" si="8"/>
        <v>800</v>
      </c>
      <c r="X10" s="13">
        <v>1000</v>
      </c>
      <c r="Y10">
        <v>3</v>
      </c>
      <c r="Z10">
        <v>3</v>
      </c>
      <c r="AA10" s="13">
        <f t="shared" si="1"/>
        <v>7200</v>
      </c>
      <c r="AB10">
        <f t="shared" si="2"/>
        <v>4000</v>
      </c>
    </row>
    <row r="11" ht="16.5" spans="1:28">
      <c r="A11" s="4">
        <v>8</v>
      </c>
      <c r="B11" s="4" t="s">
        <v>50</v>
      </c>
      <c r="C11" s="13">
        <v>200000</v>
      </c>
      <c r="D11" s="13">
        <v>200000</v>
      </c>
      <c r="E11" s="13" t="str">
        <f t="shared" ref="E11:E19" si="10">T10&amp;"|"&amp;U10</f>
        <v>700000|450</v>
      </c>
      <c r="F11" s="13" t="s">
        <v>40</v>
      </c>
      <c r="G11" s="13">
        <v>0</v>
      </c>
      <c r="H11" s="13" t="str">
        <f t="shared" si="4"/>
        <v>3|3</v>
      </c>
      <c r="I11" s="13">
        <f t="shared" si="7"/>
        <v>37</v>
      </c>
      <c r="J11" s="13">
        <v>0</v>
      </c>
      <c r="K11" s="13">
        <f t="shared" si="6"/>
        <v>9</v>
      </c>
      <c r="L11" s="14"/>
      <c r="M11" s="13">
        <v>0</v>
      </c>
      <c r="N11" s="13">
        <v>0</v>
      </c>
      <c r="O11" s="13">
        <v>1</v>
      </c>
      <c r="P11" s="13" t="s">
        <v>41</v>
      </c>
      <c r="Q11" s="4">
        <v>3</v>
      </c>
      <c r="R11" s="15"/>
      <c r="S11" s="13" t="s">
        <v>42</v>
      </c>
      <c r="T11" s="16">
        <f>T10+100000</f>
        <v>800000</v>
      </c>
      <c r="U11">
        <f t="shared" si="9"/>
        <v>500</v>
      </c>
      <c r="V11" s="13">
        <f t="shared" si="0"/>
        <v>135000000</v>
      </c>
      <c r="W11">
        <f t="shared" si="8"/>
        <v>900</v>
      </c>
      <c r="X11" s="13">
        <v>2000</v>
      </c>
      <c r="Y11">
        <v>3</v>
      </c>
      <c r="Z11">
        <v>3</v>
      </c>
      <c r="AA11" s="13">
        <f t="shared" si="1"/>
        <v>8100</v>
      </c>
      <c r="AB11">
        <f t="shared" si="2"/>
        <v>4500</v>
      </c>
    </row>
    <row r="12" ht="16.5" spans="1:28">
      <c r="A12" s="4">
        <v>9</v>
      </c>
      <c r="B12" s="4" t="s">
        <v>51</v>
      </c>
      <c r="C12" s="13">
        <v>500000</v>
      </c>
      <c r="D12" s="13">
        <v>500000</v>
      </c>
      <c r="E12" s="13" t="str">
        <f t="shared" si="10"/>
        <v>800000|500</v>
      </c>
      <c r="F12" s="13" t="s">
        <v>40</v>
      </c>
      <c r="G12" s="13">
        <v>0</v>
      </c>
      <c r="H12" s="13" t="str">
        <f t="shared" si="4"/>
        <v>3|3</v>
      </c>
      <c r="I12" s="13">
        <f t="shared" si="7"/>
        <v>42</v>
      </c>
      <c r="J12" s="13">
        <v>0</v>
      </c>
      <c r="K12" s="13">
        <f t="shared" si="6"/>
        <v>10</v>
      </c>
      <c r="L12" s="14"/>
      <c r="M12" s="13">
        <v>0</v>
      </c>
      <c r="N12" s="13">
        <v>0</v>
      </c>
      <c r="O12" s="13">
        <v>1</v>
      </c>
      <c r="P12" s="13" t="s">
        <v>41</v>
      </c>
      <c r="Q12" s="4">
        <v>4</v>
      </c>
      <c r="R12" s="15"/>
      <c r="S12" s="13" t="s">
        <v>42</v>
      </c>
      <c r="T12" s="16">
        <f>T11+100000</f>
        <v>900000</v>
      </c>
      <c r="U12">
        <f t="shared" si="9"/>
        <v>550</v>
      </c>
      <c r="V12" s="13">
        <f t="shared" si="0"/>
        <v>150000000</v>
      </c>
      <c r="W12">
        <f t="shared" si="8"/>
        <v>1000</v>
      </c>
      <c r="X12" s="13">
        <v>5000</v>
      </c>
      <c r="Y12">
        <v>3</v>
      </c>
      <c r="Z12">
        <v>3</v>
      </c>
      <c r="AA12" s="13">
        <f t="shared" si="1"/>
        <v>9000</v>
      </c>
      <c r="AB12">
        <f t="shared" si="2"/>
        <v>5000</v>
      </c>
    </row>
    <row r="13" ht="16.5" spans="1:28">
      <c r="A13" s="4">
        <v>10</v>
      </c>
      <c r="B13" s="4" t="s">
        <v>52</v>
      </c>
      <c r="C13" s="13">
        <v>1000000</v>
      </c>
      <c r="D13" s="13">
        <v>1000000</v>
      </c>
      <c r="E13" s="13" t="str">
        <f t="shared" si="10"/>
        <v>900000|550</v>
      </c>
      <c r="F13" s="13" t="s">
        <v>40</v>
      </c>
      <c r="G13" s="13">
        <v>0</v>
      </c>
      <c r="H13" s="13" t="str">
        <f t="shared" si="4"/>
        <v>3|3</v>
      </c>
      <c r="I13" s="13">
        <f t="shared" si="7"/>
        <v>47</v>
      </c>
      <c r="J13" s="13">
        <v>0</v>
      </c>
      <c r="K13" s="13">
        <f t="shared" si="6"/>
        <v>11</v>
      </c>
      <c r="L13" s="14"/>
      <c r="M13" s="13">
        <v>0</v>
      </c>
      <c r="N13" s="13">
        <v>0</v>
      </c>
      <c r="O13" s="13">
        <v>1</v>
      </c>
      <c r="P13" s="13" t="s">
        <v>41</v>
      </c>
      <c r="Q13" s="4">
        <v>4</v>
      </c>
      <c r="R13" s="15"/>
      <c r="S13" s="13" t="s">
        <v>42</v>
      </c>
      <c r="T13" s="16">
        <f>T12+100000</f>
        <v>1000000</v>
      </c>
      <c r="U13">
        <f t="shared" si="9"/>
        <v>600</v>
      </c>
      <c r="V13" s="13">
        <f t="shared" si="0"/>
        <v>300000000</v>
      </c>
      <c r="W13">
        <v>2000</v>
      </c>
      <c r="X13" s="13">
        <v>10000</v>
      </c>
      <c r="Y13">
        <v>3</v>
      </c>
      <c r="Z13">
        <v>4</v>
      </c>
      <c r="AA13" s="13">
        <f t="shared" si="1"/>
        <v>18000</v>
      </c>
      <c r="AB13">
        <f t="shared" si="2"/>
        <v>10000</v>
      </c>
    </row>
    <row r="14" ht="16.5" spans="1:28">
      <c r="A14" s="4">
        <v>11</v>
      </c>
      <c r="B14" s="4" t="s">
        <v>53</v>
      </c>
      <c r="C14" s="13">
        <v>2000000</v>
      </c>
      <c r="D14" s="13">
        <v>2000000</v>
      </c>
      <c r="E14" s="13" t="str">
        <f t="shared" si="10"/>
        <v>1000000|600</v>
      </c>
      <c r="F14" s="13" t="s">
        <v>40</v>
      </c>
      <c r="G14" s="13">
        <v>0</v>
      </c>
      <c r="H14" s="13" t="str">
        <f t="shared" si="4"/>
        <v>3|4</v>
      </c>
      <c r="I14" s="13">
        <f>I13+3</f>
        <v>50</v>
      </c>
      <c r="J14" s="13">
        <v>0</v>
      </c>
      <c r="K14" s="13">
        <f t="shared" si="6"/>
        <v>12</v>
      </c>
      <c r="L14" s="14"/>
      <c r="M14" s="13">
        <v>0</v>
      </c>
      <c r="N14" s="13">
        <v>0</v>
      </c>
      <c r="O14" s="13">
        <v>1</v>
      </c>
      <c r="P14" s="13" t="s">
        <v>41</v>
      </c>
      <c r="Q14" s="13">
        <v>0</v>
      </c>
      <c r="R14" s="15"/>
      <c r="S14" s="13" t="s">
        <v>42</v>
      </c>
      <c r="T14" s="16">
        <f t="shared" ref="T14:T20" si="11">T13+1000000</f>
        <v>2000000</v>
      </c>
      <c r="U14">
        <f t="shared" si="9"/>
        <v>650</v>
      </c>
      <c r="V14" s="13">
        <f t="shared" si="0"/>
        <v>450000000</v>
      </c>
      <c r="W14">
        <f t="shared" ref="W14:W18" si="12">W13+1000</f>
        <v>3000</v>
      </c>
      <c r="X14" s="13">
        <v>20000</v>
      </c>
      <c r="Y14">
        <v>3</v>
      </c>
      <c r="Z14">
        <v>4</v>
      </c>
      <c r="AA14" s="13">
        <f t="shared" si="1"/>
        <v>27000</v>
      </c>
      <c r="AB14">
        <f t="shared" si="2"/>
        <v>15000</v>
      </c>
    </row>
    <row r="15" ht="16.5" spans="1:28">
      <c r="A15" s="4">
        <v>12</v>
      </c>
      <c r="B15" s="4" t="s">
        <v>54</v>
      </c>
      <c r="C15" s="13">
        <v>5000000</v>
      </c>
      <c r="D15" s="13">
        <v>5000000</v>
      </c>
      <c r="E15" s="13" t="str">
        <f t="shared" si="10"/>
        <v>2000000|650</v>
      </c>
      <c r="F15" s="13" t="s">
        <v>40</v>
      </c>
      <c r="G15" s="13">
        <v>0</v>
      </c>
      <c r="H15" s="13" t="str">
        <f t="shared" si="4"/>
        <v>3|4</v>
      </c>
      <c r="I15" s="13">
        <f t="shared" ref="I15:I19" si="13">I14+10</f>
        <v>60</v>
      </c>
      <c r="J15" s="13">
        <v>0</v>
      </c>
      <c r="K15" s="13">
        <f t="shared" si="6"/>
        <v>13</v>
      </c>
      <c r="L15" s="14"/>
      <c r="M15" s="13">
        <v>0</v>
      </c>
      <c r="N15" s="13">
        <v>0</v>
      </c>
      <c r="O15" s="13">
        <v>1</v>
      </c>
      <c r="P15" s="13" t="s">
        <v>41</v>
      </c>
      <c r="Q15" s="13">
        <v>0</v>
      </c>
      <c r="R15" s="15"/>
      <c r="S15" s="13" t="s">
        <v>42</v>
      </c>
      <c r="T15" s="16">
        <f t="shared" si="11"/>
        <v>3000000</v>
      </c>
      <c r="U15">
        <f t="shared" si="9"/>
        <v>700</v>
      </c>
      <c r="V15" s="13">
        <f t="shared" si="0"/>
        <v>600000000</v>
      </c>
      <c r="W15">
        <f t="shared" si="12"/>
        <v>4000</v>
      </c>
      <c r="X15" s="13">
        <v>50000</v>
      </c>
      <c r="Y15">
        <v>4</v>
      </c>
      <c r="Z15">
        <v>4</v>
      </c>
      <c r="AA15" s="13">
        <f t="shared" si="1"/>
        <v>36000</v>
      </c>
      <c r="AB15">
        <f t="shared" si="2"/>
        <v>20000</v>
      </c>
    </row>
    <row r="16" ht="16.5" spans="1:28">
      <c r="A16" s="4">
        <v>13</v>
      </c>
      <c r="B16" s="4" t="s">
        <v>55</v>
      </c>
      <c r="C16" s="13">
        <v>10000000</v>
      </c>
      <c r="D16" s="13">
        <v>10000000</v>
      </c>
      <c r="E16" s="13" t="str">
        <f t="shared" si="10"/>
        <v>3000000|700</v>
      </c>
      <c r="F16" s="13" t="s">
        <v>40</v>
      </c>
      <c r="G16" s="13">
        <v>0</v>
      </c>
      <c r="H16" s="13" t="str">
        <f t="shared" si="4"/>
        <v>4|4</v>
      </c>
      <c r="I16" s="13">
        <f t="shared" si="13"/>
        <v>70</v>
      </c>
      <c r="J16" s="13">
        <v>0</v>
      </c>
      <c r="K16" s="13">
        <f t="shared" si="6"/>
        <v>14</v>
      </c>
      <c r="L16" s="14"/>
      <c r="M16" s="13">
        <v>0</v>
      </c>
      <c r="N16" s="13">
        <v>0</v>
      </c>
      <c r="O16" s="13">
        <v>1</v>
      </c>
      <c r="P16" s="13" t="s">
        <v>41</v>
      </c>
      <c r="Q16" s="13">
        <v>0</v>
      </c>
      <c r="R16" s="15"/>
      <c r="S16" s="13" t="s">
        <v>42</v>
      </c>
      <c r="T16" s="16">
        <f t="shared" si="11"/>
        <v>4000000</v>
      </c>
      <c r="U16">
        <f t="shared" si="9"/>
        <v>750</v>
      </c>
      <c r="V16" s="13">
        <f t="shared" si="0"/>
        <v>750000000</v>
      </c>
      <c r="W16">
        <f t="shared" si="12"/>
        <v>5000</v>
      </c>
      <c r="X16" s="13">
        <v>100000</v>
      </c>
      <c r="Y16">
        <v>4</v>
      </c>
      <c r="Z16">
        <v>4</v>
      </c>
      <c r="AA16" s="13">
        <f t="shared" si="1"/>
        <v>45000</v>
      </c>
      <c r="AB16">
        <f t="shared" si="2"/>
        <v>25000</v>
      </c>
    </row>
    <row r="17" ht="16.5" spans="1:28">
      <c r="A17" s="4">
        <v>14</v>
      </c>
      <c r="B17" s="4" t="s">
        <v>56</v>
      </c>
      <c r="C17" s="13">
        <v>20000000</v>
      </c>
      <c r="D17" s="13">
        <v>20000000</v>
      </c>
      <c r="E17" s="13" t="str">
        <f t="shared" si="10"/>
        <v>4000000|750</v>
      </c>
      <c r="F17" s="13" t="s">
        <v>40</v>
      </c>
      <c r="G17" s="13">
        <v>0</v>
      </c>
      <c r="H17" s="13" t="str">
        <f t="shared" si="4"/>
        <v>4|4</v>
      </c>
      <c r="I17" s="13">
        <f t="shared" si="13"/>
        <v>80</v>
      </c>
      <c r="J17" s="13">
        <v>0</v>
      </c>
      <c r="K17" s="13">
        <f t="shared" si="6"/>
        <v>15</v>
      </c>
      <c r="L17" s="14"/>
      <c r="M17" s="13">
        <v>0</v>
      </c>
      <c r="N17" s="13">
        <v>0</v>
      </c>
      <c r="O17" s="13">
        <v>1</v>
      </c>
      <c r="P17" s="13" t="s">
        <v>41</v>
      </c>
      <c r="Q17" s="13">
        <v>0</v>
      </c>
      <c r="R17" s="15"/>
      <c r="S17" s="13" t="s">
        <v>42</v>
      </c>
      <c r="T17" s="16">
        <f t="shared" si="11"/>
        <v>5000000</v>
      </c>
      <c r="U17">
        <f t="shared" si="9"/>
        <v>800</v>
      </c>
      <c r="V17" s="13">
        <f t="shared" si="0"/>
        <v>900000000</v>
      </c>
      <c r="W17">
        <f t="shared" si="12"/>
        <v>6000</v>
      </c>
      <c r="X17" s="13">
        <v>200000</v>
      </c>
      <c r="Y17">
        <v>4</v>
      </c>
      <c r="Z17">
        <v>4</v>
      </c>
      <c r="AA17" s="13">
        <f t="shared" si="1"/>
        <v>54000</v>
      </c>
      <c r="AB17">
        <f t="shared" si="2"/>
        <v>30000</v>
      </c>
    </row>
    <row r="18" ht="16.5" spans="1:28">
      <c r="A18" s="4">
        <v>15</v>
      </c>
      <c r="B18" s="4" t="s">
        <v>57</v>
      </c>
      <c r="C18" s="13">
        <v>50000000</v>
      </c>
      <c r="D18" s="13">
        <v>50000000</v>
      </c>
      <c r="E18" s="13" t="str">
        <f t="shared" si="10"/>
        <v>5000000|800</v>
      </c>
      <c r="F18" s="13" t="s">
        <v>40</v>
      </c>
      <c r="G18" s="13">
        <v>0</v>
      </c>
      <c r="H18" s="13" t="str">
        <f t="shared" si="4"/>
        <v>4|4</v>
      </c>
      <c r="I18" s="13">
        <f t="shared" si="13"/>
        <v>90</v>
      </c>
      <c r="J18" s="13">
        <v>0</v>
      </c>
      <c r="K18" s="13">
        <f t="shared" si="6"/>
        <v>16</v>
      </c>
      <c r="L18" s="14"/>
      <c r="M18" s="13">
        <v>0</v>
      </c>
      <c r="N18" s="13">
        <v>0</v>
      </c>
      <c r="O18" s="13">
        <v>1</v>
      </c>
      <c r="P18" s="13" t="s">
        <v>41</v>
      </c>
      <c r="Q18" s="13">
        <v>0</v>
      </c>
      <c r="R18" s="15"/>
      <c r="S18" s="13" t="s">
        <v>42</v>
      </c>
      <c r="T18" s="16">
        <f t="shared" si="11"/>
        <v>6000000</v>
      </c>
      <c r="U18">
        <f t="shared" si="9"/>
        <v>850</v>
      </c>
      <c r="V18" s="13">
        <f t="shared" si="0"/>
        <v>1050000000</v>
      </c>
      <c r="W18">
        <f t="shared" si="12"/>
        <v>7000</v>
      </c>
      <c r="X18" s="13">
        <v>500000</v>
      </c>
      <c r="Y18">
        <v>4</v>
      </c>
      <c r="Z18">
        <v>4</v>
      </c>
      <c r="AA18" s="13">
        <f t="shared" si="1"/>
        <v>63000</v>
      </c>
      <c r="AB18">
        <f t="shared" si="2"/>
        <v>35000</v>
      </c>
    </row>
    <row r="19" ht="16.5" spans="1:24">
      <c r="A19" s="4">
        <v>16</v>
      </c>
      <c r="B19" s="4" t="s">
        <v>58</v>
      </c>
      <c r="C19" s="13">
        <v>100000000</v>
      </c>
      <c r="D19" s="13">
        <v>100000000</v>
      </c>
      <c r="E19" s="13" t="str">
        <f t="shared" si="10"/>
        <v>6000000|850</v>
      </c>
      <c r="F19" s="13" t="s">
        <v>40</v>
      </c>
      <c r="G19" s="13">
        <v>0</v>
      </c>
      <c r="H19" s="13" t="str">
        <f t="shared" si="4"/>
        <v>4|4</v>
      </c>
      <c r="I19" s="13">
        <f t="shared" si="13"/>
        <v>100</v>
      </c>
      <c r="J19" s="13">
        <v>0</v>
      </c>
      <c r="K19" s="13">
        <v>20</v>
      </c>
      <c r="L19" s="14"/>
      <c r="M19" s="13">
        <v>0</v>
      </c>
      <c r="N19" s="13">
        <v>0</v>
      </c>
      <c r="O19" s="13">
        <v>1</v>
      </c>
      <c r="P19" s="13" t="s">
        <v>41</v>
      </c>
      <c r="Q19" s="13">
        <v>0</v>
      </c>
      <c r="R19" s="15"/>
      <c r="S19" s="13" t="s">
        <v>42</v>
      </c>
      <c r="X19" s="13">
        <v>1000000</v>
      </c>
    </row>
    <row r="20" spans="18:19">
      <c r="R20"/>
      <c r="S20"/>
    </row>
  </sheetData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U28"/>
  <sheetViews>
    <sheetView workbookViewId="0">
      <selection activeCell="B35" sqref="B35"/>
    </sheetView>
  </sheetViews>
  <sheetFormatPr defaultColWidth="9" defaultRowHeight="16.5"/>
  <cols>
    <col min="1" max="2" width="9" style="1"/>
    <col min="3" max="3" width="18.25" style="1" customWidth="1"/>
    <col min="4" max="6" width="9" style="1"/>
    <col min="7" max="7" width="7.25" style="1" customWidth="1"/>
    <col min="8" max="8" width="9.625" style="1" customWidth="1"/>
    <col min="9" max="9" width="7.875" style="1" customWidth="1"/>
    <col min="10" max="10" width="9.625" style="1" customWidth="1"/>
    <col min="11" max="15" width="9" style="1"/>
    <col min="16" max="16" width="16.5" style="1" customWidth="1"/>
    <col min="17" max="16384" width="9" style="1"/>
  </cols>
  <sheetData>
    <row r="3" spans="16:21">
      <c r="P3" s="1" t="s">
        <v>59</v>
      </c>
      <c r="Q3" s="11">
        <v>951001</v>
      </c>
      <c r="S3" s="1" t="s">
        <v>60</v>
      </c>
      <c r="T3" s="1" t="s">
        <v>61</v>
      </c>
      <c r="U3" s="1">
        <v>950001</v>
      </c>
    </row>
    <row r="4" spans="2:21">
      <c r="B4" s="1" t="s">
        <v>62</v>
      </c>
      <c r="P4" s="1" t="s">
        <v>63</v>
      </c>
      <c r="Q4" s="11">
        <v>951002</v>
      </c>
      <c r="S4" s="1" t="s">
        <v>64</v>
      </c>
      <c r="T4" s="1" t="s">
        <v>65</v>
      </c>
      <c r="U4" s="1">
        <v>950002</v>
      </c>
    </row>
    <row r="5" spans="2:21">
      <c r="B5" s="1" t="s">
        <v>66</v>
      </c>
      <c r="G5" s="2" t="s">
        <v>67</v>
      </c>
      <c r="H5" s="2"/>
      <c r="I5" s="2" t="s">
        <v>68</v>
      </c>
      <c r="J5" s="2"/>
      <c r="P5" s="1" t="s">
        <v>69</v>
      </c>
      <c r="Q5" s="11">
        <v>951003</v>
      </c>
      <c r="S5" s="1" t="s">
        <v>70</v>
      </c>
      <c r="T5" s="1" t="s">
        <v>71</v>
      </c>
      <c r="U5" s="1">
        <v>950003</v>
      </c>
    </row>
    <row r="6" spans="7:21">
      <c r="G6" s="1" t="s">
        <v>72</v>
      </c>
      <c r="H6" s="3">
        <v>2</v>
      </c>
      <c r="I6" s="1" t="s">
        <v>73</v>
      </c>
      <c r="J6" s="1" t="s">
        <v>74</v>
      </c>
      <c r="P6" s="1" t="s">
        <v>75</v>
      </c>
      <c r="Q6" s="11">
        <v>951004</v>
      </c>
      <c r="S6" s="1" t="s">
        <v>76</v>
      </c>
      <c r="T6" s="1" t="s">
        <v>77</v>
      </c>
      <c r="U6" s="1">
        <v>950004</v>
      </c>
    </row>
    <row r="7" spans="2:21">
      <c r="B7" s="4" t="s">
        <v>78</v>
      </c>
      <c r="C7" s="4" t="s">
        <v>79</v>
      </c>
      <c r="G7" s="1" t="s">
        <v>80</v>
      </c>
      <c r="H7" s="1" t="s">
        <v>81</v>
      </c>
      <c r="I7" s="1" t="s">
        <v>80</v>
      </c>
      <c r="J7" s="1" t="s">
        <v>81</v>
      </c>
      <c r="P7" s="1" t="s">
        <v>82</v>
      </c>
      <c r="Q7" s="11">
        <v>951005</v>
      </c>
      <c r="S7" s="1" t="s">
        <v>83</v>
      </c>
      <c r="T7" s="1" t="s">
        <v>84</v>
      </c>
      <c r="U7" s="1">
        <v>950005</v>
      </c>
    </row>
    <row r="8" spans="2:21">
      <c r="B8" s="4" t="s">
        <v>85</v>
      </c>
      <c r="C8" s="4" t="s">
        <v>86</v>
      </c>
      <c r="G8" s="1" t="s">
        <v>87</v>
      </c>
      <c r="H8" s="1" t="s">
        <v>88</v>
      </c>
      <c r="I8" s="1" t="s">
        <v>89</v>
      </c>
      <c r="J8" s="3">
        <v>1.5</v>
      </c>
      <c r="P8" s="1" t="s">
        <v>90</v>
      </c>
      <c r="Q8" s="11">
        <v>951006</v>
      </c>
      <c r="S8" s="1" t="s">
        <v>91</v>
      </c>
      <c r="T8" s="1" t="s">
        <v>92</v>
      </c>
      <c r="U8" s="1">
        <v>950006</v>
      </c>
    </row>
    <row r="9" spans="2:21">
      <c r="B9" s="4" t="s">
        <v>93</v>
      </c>
      <c r="C9" s="4" t="s">
        <v>94</v>
      </c>
      <c r="G9" s="1" t="s">
        <v>95</v>
      </c>
      <c r="H9" s="3">
        <v>1.8</v>
      </c>
      <c r="P9" s="1" t="s">
        <v>96</v>
      </c>
      <c r="Q9" s="11">
        <v>951007</v>
      </c>
      <c r="S9" s="1" t="s">
        <v>97</v>
      </c>
      <c r="T9" s="1" t="s">
        <v>98</v>
      </c>
      <c r="U9" s="1">
        <v>950007</v>
      </c>
    </row>
    <row r="10" spans="16:21">
      <c r="P10" s="1" t="s">
        <v>99</v>
      </c>
      <c r="Q10" s="11">
        <v>951008</v>
      </c>
      <c r="S10" s="1" t="s">
        <v>100</v>
      </c>
      <c r="T10" s="1" t="s">
        <v>101</v>
      </c>
      <c r="U10" s="1">
        <v>950008</v>
      </c>
    </row>
    <row r="11" spans="16:21">
      <c r="P11" s="1" t="s">
        <v>102</v>
      </c>
      <c r="Q11" s="11">
        <v>951009</v>
      </c>
      <c r="S11" s="1" t="s">
        <v>103</v>
      </c>
      <c r="T11" s="1" t="s">
        <v>104</v>
      </c>
      <c r="U11" s="1">
        <v>950009</v>
      </c>
    </row>
    <row r="12" spans="16:21">
      <c r="P12" s="1" t="s">
        <v>105</v>
      </c>
      <c r="Q12" s="11">
        <v>951010</v>
      </c>
      <c r="S12" s="1" t="s">
        <v>106</v>
      </c>
      <c r="T12" s="1" t="s">
        <v>107</v>
      </c>
      <c r="U12" s="1">
        <v>950010</v>
      </c>
    </row>
    <row r="13" spans="16:21">
      <c r="P13" s="1" t="s">
        <v>108</v>
      </c>
      <c r="Q13" s="11">
        <v>951011</v>
      </c>
      <c r="S13" s="1" t="s">
        <v>109</v>
      </c>
      <c r="T13" s="1" t="s">
        <v>110</v>
      </c>
      <c r="U13" s="1">
        <v>950011</v>
      </c>
    </row>
    <row r="14" spans="16:21">
      <c r="P14" s="1" t="s">
        <v>111</v>
      </c>
      <c r="Q14" s="11">
        <v>951012</v>
      </c>
      <c r="S14" s="1" t="s">
        <v>112</v>
      </c>
      <c r="T14" s="1" t="s">
        <v>113</v>
      </c>
      <c r="U14" s="1">
        <v>950012</v>
      </c>
    </row>
    <row r="15" spans="2:21">
      <c r="B15" s="5" t="s">
        <v>114</v>
      </c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P15" s="1" t="s">
        <v>115</v>
      </c>
      <c r="Q15" s="11">
        <v>951013</v>
      </c>
      <c r="S15" s="1" t="s">
        <v>116</v>
      </c>
      <c r="T15" s="1" t="s">
        <v>117</v>
      </c>
      <c r="U15" s="1">
        <v>950013</v>
      </c>
    </row>
    <row r="16" spans="2:21">
      <c r="B16" s="7" t="s">
        <v>0</v>
      </c>
      <c r="C16" s="7" t="s">
        <v>19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P16" s="1" t="s">
        <v>118</v>
      </c>
      <c r="Q16" s="11">
        <v>951014</v>
      </c>
      <c r="S16" s="1" t="s">
        <v>119</v>
      </c>
      <c r="T16" s="1" t="s">
        <v>120</v>
      </c>
      <c r="U16" s="1">
        <v>950014</v>
      </c>
    </row>
    <row r="17" spans="2:21">
      <c r="B17" s="7" t="s">
        <v>1</v>
      </c>
      <c r="C17" s="7" t="s">
        <v>20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P17" s="1" t="s">
        <v>121</v>
      </c>
      <c r="Q17" s="11">
        <v>951015</v>
      </c>
      <c r="S17" s="1" t="s">
        <v>122</v>
      </c>
      <c r="T17" s="1" t="s">
        <v>123</v>
      </c>
      <c r="U17" s="1">
        <v>950015</v>
      </c>
    </row>
    <row r="18" spans="2:21">
      <c r="B18" s="8" t="s">
        <v>2</v>
      </c>
      <c r="C18" s="8" t="s">
        <v>21</v>
      </c>
      <c r="D18" s="6"/>
      <c r="E18" s="6" t="s">
        <v>124</v>
      </c>
      <c r="F18" s="6"/>
      <c r="G18" s="6"/>
      <c r="H18" s="6"/>
      <c r="I18" s="6"/>
      <c r="J18" s="6"/>
      <c r="K18" s="6"/>
      <c r="L18" s="6"/>
      <c r="M18" s="6"/>
      <c r="N18" s="6"/>
      <c r="P18" s="1" t="s">
        <v>125</v>
      </c>
      <c r="Q18" s="11">
        <v>951016</v>
      </c>
      <c r="S18" s="1" t="s">
        <v>126</v>
      </c>
      <c r="T18" s="1" t="s">
        <v>127</v>
      </c>
      <c r="U18" s="1">
        <v>950016</v>
      </c>
    </row>
    <row r="19" spans="2:14">
      <c r="B19" s="8" t="s">
        <v>3</v>
      </c>
      <c r="C19" s="8" t="s">
        <v>22</v>
      </c>
      <c r="D19" s="6"/>
      <c r="E19" s="6" t="s">
        <v>128</v>
      </c>
      <c r="F19" s="6"/>
      <c r="G19" s="6"/>
      <c r="H19" s="6"/>
      <c r="I19" s="6"/>
      <c r="J19" s="6"/>
      <c r="K19" s="6"/>
      <c r="L19" s="6"/>
      <c r="M19" s="6"/>
      <c r="N19" s="6"/>
    </row>
    <row r="20" spans="2:14">
      <c r="B20" s="8" t="s">
        <v>4</v>
      </c>
      <c r="C20" s="8" t="s">
        <v>23</v>
      </c>
      <c r="D20" s="6"/>
      <c r="E20" s="6" t="s">
        <v>129</v>
      </c>
      <c r="F20" s="6"/>
      <c r="G20" s="6"/>
      <c r="H20" s="6"/>
      <c r="I20" s="6"/>
      <c r="J20" s="6"/>
      <c r="K20" s="6"/>
      <c r="L20" s="6"/>
      <c r="M20" s="6"/>
      <c r="N20" s="6"/>
    </row>
    <row r="21" spans="2:14">
      <c r="B21" s="8" t="s">
        <v>5</v>
      </c>
      <c r="C21" s="8" t="s">
        <v>24</v>
      </c>
      <c r="D21" s="6"/>
      <c r="E21" s="6" t="s">
        <v>130</v>
      </c>
      <c r="F21" s="6"/>
      <c r="G21" s="6"/>
      <c r="H21" s="6"/>
      <c r="I21" s="6"/>
      <c r="J21" s="6"/>
      <c r="K21" s="6"/>
      <c r="L21" s="6"/>
      <c r="M21" s="6"/>
      <c r="N21" s="6"/>
    </row>
    <row r="22" spans="2:14">
      <c r="B22" s="8" t="s">
        <v>7</v>
      </c>
      <c r="C22" s="8" t="s">
        <v>26</v>
      </c>
      <c r="D22" s="6"/>
      <c r="E22" s="6" t="s">
        <v>131</v>
      </c>
      <c r="F22" s="6"/>
      <c r="G22" s="6"/>
      <c r="H22" s="6"/>
      <c r="I22" s="6"/>
      <c r="J22" s="6"/>
      <c r="K22" s="6"/>
      <c r="L22" s="6"/>
      <c r="M22" s="6"/>
      <c r="N22" s="6"/>
    </row>
    <row r="23" spans="2:14">
      <c r="B23" s="8" t="s">
        <v>8</v>
      </c>
      <c r="C23" s="8" t="s">
        <v>27</v>
      </c>
      <c r="D23" s="6"/>
      <c r="E23" s="6" t="s">
        <v>132</v>
      </c>
      <c r="F23" s="6"/>
      <c r="G23" s="6"/>
      <c r="H23" s="6"/>
      <c r="I23" s="6"/>
      <c r="J23" s="6"/>
      <c r="K23" s="6"/>
      <c r="L23" s="6"/>
      <c r="M23" s="6"/>
      <c r="N23" s="6"/>
    </row>
    <row r="24" spans="2:14">
      <c r="B24" s="8" t="s">
        <v>9</v>
      </c>
      <c r="C24" s="8" t="s">
        <v>28</v>
      </c>
      <c r="D24" s="6"/>
      <c r="E24" s="6" t="s">
        <v>133</v>
      </c>
      <c r="F24" s="6"/>
      <c r="G24" s="6"/>
      <c r="H24" s="6"/>
      <c r="I24" s="6"/>
      <c r="J24" s="6"/>
      <c r="K24" s="6"/>
      <c r="L24" s="6"/>
      <c r="M24" s="6"/>
      <c r="N24" s="6"/>
    </row>
    <row r="25" spans="2:14">
      <c r="B25" s="8" t="s">
        <v>10</v>
      </c>
      <c r="C25" s="8" t="s">
        <v>29</v>
      </c>
      <c r="D25" s="6"/>
      <c r="E25" s="6" t="s">
        <v>134</v>
      </c>
      <c r="F25" s="6"/>
      <c r="G25" s="6"/>
      <c r="H25" s="6"/>
      <c r="I25" s="6"/>
      <c r="J25" s="6"/>
      <c r="K25" s="6"/>
      <c r="L25" s="6"/>
      <c r="M25" s="6"/>
      <c r="N25" s="6"/>
    </row>
    <row r="26" spans="2:14">
      <c r="B26" s="8" t="s">
        <v>135</v>
      </c>
      <c r="C26" s="8" t="s">
        <v>30</v>
      </c>
      <c r="D26" s="6"/>
      <c r="E26" s="6" t="s">
        <v>136</v>
      </c>
      <c r="F26" s="6"/>
      <c r="G26" s="6"/>
      <c r="H26" s="6"/>
      <c r="I26" s="6"/>
      <c r="J26" s="6"/>
      <c r="K26" s="6"/>
      <c r="L26" s="6"/>
      <c r="M26" s="6"/>
      <c r="N26" s="6"/>
    </row>
    <row r="27" spans="2:14">
      <c r="B27" s="8" t="s">
        <v>14</v>
      </c>
      <c r="C27" s="8" t="s">
        <v>33</v>
      </c>
      <c r="D27" s="6"/>
      <c r="E27" s="6" t="s">
        <v>137</v>
      </c>
      <c r="F27" s="6"/>
      <c r="G27" s="6"/>
      <c r="H27" s="6"/>
      <c r="I27" s="6"/>
      <c r="J27" s="6"/>
      <c r="K27" s="6"/>
      <c r="L27" s="6"/>
      <c r="M27" s="6"/>
      <c r="N27" s="6"/>
    </row>
    <row r="28" spans="2:14">
      <c r="B28" s="9"/>
      <c r="C28" s="9"/>
      <c r="D28" s="6"/>
      <c r="E28" s="10" t="s">
        <v>138</v>
      </c>
      <c r="F28" s="6"/>
      <c r="G28" s="6"/>
      <c r="H28" s="6"/>
      <c r="I28" s="6"/>
      <c r="J28" s="6"/>
      <c r="K28" s="6"/>
      <c r="L28" s="6"/>
      <c r="M28" s="6"/>
      <c r="N28" s="6"/>
    </row>
  </sheetData>
  <mergeCells count="3">
    <mergeCell ref="G5:H5"/>
    <mergeCell ref="I5:J5"/>
    <mergeCell ref="B15:C1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伏念-saromako</cp:lastModifiedBy>
  <dcterms:created xsi:type="dcterms:W3CDTF">2008-09-11T17:22:00Z</dcterms:created>
  <dcterms:modified xsi:type="dcterms:W3CDTF">2024-03-30T03:07:59Z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C3B12C438FC94551A9CF11FD5D3BFD3F</vt:lpwstr>
  </property>
</Properties>
</file>