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DB_GameFree" sheetId="1" r:id="rId1"/>
    <sheet name="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</author>
  </authors>
  <commentList>
    <comment ref="BB2" authorId="0">
      <text>
        <r>
          <rPr>
            <sz val="9"/>
            <rFont val="宋体"/>
            <charset val="134"/>
          </rPr>
          <t>千分比</t>
        </r>
      </text>
    </comment>
    <comment ref="BC2" authorId="0">
      <text>
        <r>
          <rPr>
            <sz val="9"/>
            <rFont val="宋体"/>
            <charset val="134"/>
          </rPr>
          <t>千分比</t>
        </r>
      </text>
    </comment>
  </commentList>
</comments>
</file>

<file path=xl/sharedStrings.xml><?xml version="1.0" encoding="utf-8"?>
<sst xmlns="http://schemas.openxmlformats.org/spreadsheetml/2006/main" count="1036" uniqueCount="385">
  <si>
    <t>Id(int)</t>
  </si>
  <si>
    <t>Name(str)</t>
  </si>
  <si>
    <t>Title(str)</t>
  </si>
  <si>
    <t>GameId(int)</t>
  </si>
  <si>
    <t>GameMode(int)</t>
  </si>
  <si>
    <t>FreeMode(int)</t>
  </si>
  <si>
    <t>GameRule(int)</t>
  </si>
  <si>
    <t>GameType(int)</t>
  </si>
  <si>
    <t>SceneType(int)</t>
  </si>
  <si>
    <t>RankType(int)</t>
  </si>
  <si>
    <t>SceneAdd(int)</t>
  </si>
  <si>
    <t>Desc(str)</t>
  </si>
  <si>
    <t>ShowType(int)</t>
  </si>
  <si>
    <t>SubShowType(int)</t>
  </si>
  <si>
    <t>Flag(int)</t>
  </si>
  <si>
    <t>TestTakeCoin(int)</t>
  </si>
  <si>
    <t>ShowId(int)</t>
  </si>
  <si>
    <t>LimitCoin(int64)</t>
  </si>
  <si>
    <t>MaxCoinLimit(int64)</t>
  </si>
  <si>
    <t>ServiceFee(int)</t>
  </si>
  <si>
    <t>LowerThanKick(int64)</t>
  </si>
  <si>
    <t>BaseScore(int)</t>
  </si>
  <si>
    <t>Turn(int)</t>
  </si>
  <si>
    <t>BetDec(str)</t>
  </si>
  <si>
    <t>Bot(int)</t>
  </si>
  <si>
    <t>Ai(arrint)</t>
  </si>
  <si>
    <t>Banker(int)</t>
  </si>
  <si>
    <t>MaxChip(int)</t>
  </si>
  <si>
    <t>OtherIntParams(arrint64)</t>
  </si>
  <si>
    <t>ChessScoreParams(arrint64)</t>
  </si>
  <si>
    <t>RankScoreParams(arrint64)</t>
  </si>
  <si>
    <t>Jackpot(arrint)</t>
  </si>
  <si>
    <t>RobotNumRng(arrint)</t>
  </si>
  <si>
    <t>RobotTakeCoin(arrint64)</t>
  </si>
  <si>
    <t>RobotLimitCoin(arrint64)</t>
  </si>
  <si>
    <t>BetLimit(int)</t>
  </si>
  <si>
    <t>TaxRate(int)</t>
  </si>
  <si>
    <t>SameIpLimit(int)</t>
  </si>
  <si>
    <t>SamePlaceLimit(int)</t>
  </si>
  <si>
    <t>GameDif(str)</t>
  </si>
  <si>
    <t>GameClass(int)</t>
  </si>
  <si>
    <t>PlatformName(str)</t>
  </si>
  <si>
    <t>MaxBetCoin(arrint)</t>
  </si>
  <si>
    <t>PlayNumLimit(int)</t>
  </si>
  <si>
    <t>CreateRoomNum(int)</t>
  </si>
  <si>
    <t>MatchTrueMan(int)</t>
  </si>
  <si>
    <t>PlayerWaterRate(int)</t>
  </si>
  <si>
    <t>MatchMode(int)</t>
  </si>
  <si>
    <t>KillingRate(int)</t>
  </si>
  <si>
    <t>BetWaterRate(int)</t>
  </si>
  <si>
    <t>Lottery(int)</t>
  </si>
  <si>
    <t>LotteryConfig(str)</t>
  </si>
  <si>
    <t>BalanceLine(arrint)</t>
  </si>
  <si>
    <t>JackpotRatio(int)</t>
  </si>
  <si>
    <t>JackpotMin(int)</t>
  </si>
  <si>
    <t>ChessGradeLimit(arrint)</t>
  </si>
  <si>
    <t>LeaveDeduct(int)</t>
  </si>
  <si>
    <t>LeaveCombat(int)</t>
  </si>
  <si>
    <t>IntuseCannonMin(int)</t>
  </si>
  <si>
    <t>IntuseCannonMax(int)</t>
  </si>
  <si>
    <t>BossDrainageBet(int)</t>
  </si>
  <si>
    <t>Draw(int)</t>
  </si>
  <si>
    <t>Fluctuate(int64)</t>
  </si>
  <si>
    <t>FluctuateMax(str)</t>
  </si>
  <si>
    <t>Ratio(int)</t>
  </si>
  <si>
    <t>MinValue(int64)</t>
  </si>
  <si>
    <t>MaxValue(int64)</t>
  </si>
  <si>
    <t>DrainageBet(int)</t>
  </si>
  <si>
    <t>DiamondDrop(int)</t>
  </si>
  <si>
    <t>NegativeMax(int)</t>
  </si>
  <si>
    <t>RatioMax(int)</t>
  </si>
  <si>
    <t>序号</t>
  </si>
  <si>
    <t>名称</t>
  </si>
  <si>
    <t>标题</t>
  </si>
  <si>
    <t>游戏ID</t>
  </si>
  <si>
    <t>游戏模式</t>
  </si>
  <si>
    <t>自由桌</t>
  </si>
  <si>
    <t>游戏规则</t>
  </si>
  <si>
    <t>游戏类型</t>
  </si>
  <si>
    <t>场次类型</t>
  </si>
  <si>
    <t>排位类型</t>
  </si>
  <si>
    <t>场次加成(百分比)</t>
  </si>
  <si>
    <t>说明</t>
  </si>
  <si>
    <t>类型</t>
  </si>
  <si>
    <t>子类型</t>
  </si>
  <si>
    <t>推荐标签</t>
  </si>
  <si>
    <t>测试时携带金币</t>
  </si>
  <si>
    <t>显示区分</t>
  </si>
  <si>
    <t>进房金豆下限</t>
  </si>
  <si>
    <t>进房金豆上限</t>
  </si>
  <si>
    <t>每局桌费</t>
  </si>
  <si>
    <t>低于多少踢出</t>
  </si>
  <si>
    <t>游戏底分</t>
  </si>
  <si>
    <t>排序</t>
  </si>
  <si>
    <t>分数描述</t>
  </si>
  <si>
    <t>使用机器人</t>
  </si>
  <si>
    <t>AI等级</t>
  </si>
  <si>
    <t>上庄条件</t>
  </si>
  <si>
    <t>单门押注上限</t>
  </si>
  <si>
    <t>其他参数</t>
  </si>
  <si>
    <t>象棋机器人积分</t>
  </si>
  <si>
    <t>机器人排位积分</t>
  </si>
  <si>
    <t>奖池参数</t>
  </si>
  <si>
    <t>机器人数量区间</t>
  </si>
  <si>
    <t>机器人携带金币区间</t>
  </si>
  <si>
    <t>机器人超出金币区间离场</t>
  </si>
  <si>
    <t>押注限制(低于该值不能押注)</t>
  </si>
  <si>
    <t>税收比例(万分比)</t>
  </si>
  <si>
    <t>同ip限制</t>
  </si>
  <si>
    <t>防伙牌设置,几局之内不能在一桌(0:不限制)</t>
  </si>
  <si>
    <t>游戏分组区分</t>
  </si>
  <si>
    <t>游戏其他分类</t>
  </si>
  <si>
    <t>平台名称</t>
  </si>
  <si>
    <t>多门押注上限</t>
  </si>
  <si>
    <t>游戏次数限制</t>
  </si>
  <si>
    <t>预创建房间数量区间</t>
  </si>
  <si>
    <t>是否优先匹配真人</t>
  </si>
  <si>
    <t>全民流水比例(百分比)</t>
  </si>
  <si>
    <t>匹配模式</t>
  </si>
  <si>
    <t>杀率(万分比)</t>
  </si>
  <si>
    <t>打码流水比例(百分比)</t>
  </si>
  <si>
    <t>彩金开关</t>
  </si>
  <si>
    <t>彩金配置</t>
  </si>
  <si>
    <t>水池平衡线</t>
  </si>
  <si>
    <t>奖池比例</t>
  </si>
  <si>
    <t>最小爆奖额度</t>
  </si>
  <si>
    <t>象棋入场积分限制</t>
  </si>
  <si>
    <t>十三水离开扣除金币倍数</t>
  </si>
  <si>
    <t>十三水离开其他玩家补偿倍数</t>
  </si>
  <si>
    <t>最小炮倍</t>
  </si>
  <si>
    <t>最大炮倍</t>
  </si>
  <si>
    <t>boos池-千分比）</t>
  </si>
  <si>
    <t>个人池（千分比）</t>
  </si>
  <si>
    <t>波动参数</t>
  </si>
  <si>
    <t>炮倍参数</t>
  </si>
  <si>
    <t>公共奖池（千分比）</t>
  </si>
  <si>
    <t>房间池放水结束线</t>
  </si>
  <si>
    <t>房间池放水起始线</t>
  </si>
  <si>
    <t>房间池入池比例（千分比）</t>
  </si>
  <si>
    <t>钻石掉落概率（待定）</t>
  </si>
  <si>
    <t>捕鱼最大负面影响（千分比）</t>
  </si>
  <si>
    <t>捕鱼最大命中率（千分比）</t>
  </si>
  <si>
    <t>Tienlen自由桌经典-WTA</t>
  </si>
  <si>
    <t>新手场</t>
  </si>
  <si>
    <t>100000|100000</t>
  </si>
  <si>
    <t>1|20000</t>
  </si>
  <si>
    <t>2|3</t>
  </si>
  <si>
    <t>越南棋牌</t>
  </si>
  <si>
    <t>中级场</t>
  </si>
  <si>
    <t>1000000|1000000</t>
  </si>
  <si>
    <t>1000|30000</t>
  </si>
  <si>
    <t>高级场</t>
  </si>
  <si>
    <t>10000000|10000000</t>
  </si>
  <si>
    <t>2000|60000</t>
  </si>
  <si>
    <t>1|3</t>
  </si>
  <si>
    <t>Tienlen自由桌娱乐-WTA</t>
  </si>
  <si>
    <t>Tienlen自由桌经典(打到底）</t>
  </si>
  <si>
    <t>200000|1000000</t>
  </si>
  <si>
    <t>2000000|4000000</t>
  </si>
  <si>
    <t>1000000|5000000</t>
  </si>
  <si>
    <t>10000000|20000000</t>
  </si>
  <si>
    <t>4000000|20000000</t>
  </si>
  <si>
    <t>40000000|80000000</t>
  </si>
  <si>
    <t>Tienlen自由桌娱乐(打到底）</t>
  </si>
  <si>
    <t>Tienlen经典-WTA</t>
  </si>
  <si>
    <t>1|10000</t>
  </si>
  <si>
    <t>1000|20000</t>
  </si>
  <si>
    <t>2000|30000</t>
  </si>
  <si>
    <t>富豪场</t>
  </si>
  <si>
    <t>3000|40000</t>
  </si>
  <si>
    <t>至尊场</t>
  </si>
  <si>
    <t>4000|50000</t>
  </si>
  <si>
    <t>大神场</t>
  </si>
  <si>
    <t>5000|60000</t>
  </si>
  <si>
    <t>Tienlen经典(打到底）</t>
  </si>
  <si>
    <t>1800000|2000000</t>
  </si>
  <si>
    <t>9000000|10000000</t>
  </si>
  <si>
    <t>20000000|100000000</t>
  </si>
  <si>
    <t>200000000|400000000</t>
  </si>
  <si>
    <t>100000000|500000000</t>
  </si>
  <si>
    <t>1000000000|2000000000</t>
  </si>
  <si>
    <t>400000000|2000000000</t>
  </si>
  <si>
    <t>4000000000|8000000000</t>
  </si>
  <si>
    <t>Tienlen娱乐-WTA</t>
  </si>
  <si>
    <t>tienlen娱乐版（打到底）</t>
  </si>
  <si>
    <t>Tienlen排位经典-WTA</t>
  </si>
  <si>
    <t>Tienlen排位经典(打到底）</t>
  </si>
  <si>
    <t>Tienlen排位娱乐-WTA</t>
  </si>
  <si>
    <t>tienlen排位赛娱乐（打到底）</t>
  </si>
  <si>
    <t>Tienlen经典</t>
  </si>
  <si>
    <t>比赛场</t>
  </si>
  <si>
    <t>5000|50000</t>
  </si>
  <si>
    <t>100000|200000</t>
  </si>
  <si>
    <t>欢乐捕鱼</t>
  </si>
  <si>
    <t>新手渔村</t>
  </si>
  <si>
    <t>0-30,0.5;31-100,0.6;101-200,0.7;201-300,0.8;301-500,1;501-800,1.3;801-1000,1.5;1001-2000,2.3;2001-3000,2.7;3001-5000,3.2;5001-10000,3.5</t>
  </si>
  <si>
    <t>藏宝秘境</t>
  </si>
  <si>
    <t>东海龙宫</t>
  </si>
  <si>
    <t>海怪深渊</t>
  </si>
  <si>
    <t>ChessCambodian</t>
  </si>
  <si>
    <t>0|70</t>
  </si>
  <si>
    <t>1|1</t>
  </si>
  <si>
    <t>普通场</t>
  </si>
  <si>
    <t>70|310</t>
  </si>
  <si>
    <t>8000|80000</t>
  </si>
  <si>
    <t>600000|800000</t>
  </si>
  <si>
    <t>310|1270</t>
  </si>
  <si>
    <t>10000|100000</t>
  </si>
  <si>
    <t>1000000|2000000</t>
  </si>
  <si>
    <t>1270|3325</t>
  </si>
  <si>
    <t>20000|200000</t>
  </si>
  <si>
    <t>大师场</t>
  </si>
  <si>
    <t>3325|7465</t>
  </si>
  <si>
    <t>50000|500000</t>
  </si>
  <si>
    <t>3325|0</t>
  </si>
  <si>
    <t>ChessCambodianRobot</t>
  </si>
  <si>
    <t>业余</t>
  </si>
  <si>
    <t>棋士</t>
  </si>
  <si>
    <t>30000|300000</t>
  </si>
  <si>
    <t>大师</t>
  </si>
  <si>
    <t>80000|500000</t>
  </si>
  <si>
    <t>棋联大师</t>
  </si>
  <si>
    <t>国际大师</t>
  </si>
  <si>
    <t>特级大师</t>
  </si>
  <si>
    <t>7465|15640</t>
  </si>
  <si>
    <t>棋王</t>
  </si>
  <si>
    <t>15640|35640</t>
  </si>
  <si>
    <t>十三张四人</t>
  </si>
  <si>
    <t>十三张八人</t>
  </si>
  <si>
    <t>十三张自由桌经典</t>
  </si>
  <si>
    <t>250000|1250000</t>
  </si>
  <si>
    <t>2500000|5000000</t>
  </si>
  <si>
    <t>小康场</t>
  </si>
  <si>
    <t>土豪场</t>
  </si>
  <si>
    <t>5000000|25000000</t>
  </si>
  <si>
    <t>50000000|100000000</t>
  </si>
  <si>
    <t>十三张自由桌癞子</t>
  </si>
  <si>
    <t>愤怒大叔</t>
  </si>
  <si>
    <t>小游戏</t>
  </si>
  <si>
    <t>小火箭</t>
  </si>
  <si>
    <t>公共服</t>
  </si>
  <si>
    <t>财运神</t>
  </si>
  <si>
    <t xml:space="preserve">20 </t>
  </si>
  <si>
    <t>5000|50|100</t>
  </si>
  <si>
    <t>大众场</t>
  </si>
  <si>
    <t xml:space="preserve">50 </t>
  </si>
  <si>
    <t>5000|40|60</t>
  </si>
  <si>
    <t>250</t>
  </si>
  <si>
    <t>5000|30|50</t>
  </si>
  <si>
    <t>500</t>
  </si>
  <si>
    <t>5000|20|40</t>
  </si>
  <si>
    <t>复仇者联盟</t>
  </si>
  <si>
    <t xml:space="preserve">500 </t>
  </si>
  <si>
    <t>复活节岛</t>
  </si>
  <si>
    <t>冰河世纪</t>
  </si>
  <si>
    <t>5000|25|100</t>
  </si>
  <si>
    <t>5000|20|50</t>
  </si>
  <si>
    <t>5000|15|40</t>
  </si>
  <si>
    <t>百战成神</t>
  </si>
  <si>
    <t>5000|70|150|30|5</t>
  </si>
  <si>
    <t>5000|70|150|120|10</t>
  </si>
  <si>
    <t>5000|70|150|180|30</t>
  </si>
  <si>
    <t>水果拉霸</t>
  </si>
  <si>
    <t>初级场</t>
  </si>
  <si>
    <t>多福多财</t>
  </si>
  <si>
    <t>技术专用颜色</t>
  </si>
  <si>
    <t>(对应DB_GameRule)</t>
  </si>
  <si>
    <t>MaxBetCoin(arrint)
多门押注上限</t>
  </si>
  <si>
    <t>红黑大战</t>
  </si>
  <si>
    <t>黑|红|幸运一击</t>
  </si>
  <si>
    <t>百人牛牛</t>
  </si>
  <si>
    <t>恭|喜|发|财</t>
  </si>
  <si>
    <t>龙虎斗</t>
  </si>
  <si>
    <t>和|龙|虎</t>
  </si>
  <si>
    <t>/-1:试玩场/0:体验场/1:初级场/2:中级场/3:高级场</t>
  </si>
  <si>
    <t>奔驰宝马</t>
  </si>
  <si>
    <t>大众|雷克萨斯|宝马|奔驰|保时捷|玛莎拉蒂|兰博基尼|法拉利</t>
  </si>
  <si>
    <t>无试玩场时，ID最后一位需相同</t>
  </si>
  <si>
    <t>森林舞会</t>
  </si>
  <si>
    <t>狮子(红|绿|黄)|熊猫(红|绿|黄)|猴子(红|绿|黄)|兔子(红|绿|黄)</t>
  </si>
  <si>
    <t>百家乐</t>
  </si>
  <si>
    <t>和|庄|闲|庄对|闲对</t>
  </si>
  <si>
    <t>和GameMode(int)大类对应</t>
  </si>
  <si>
    <t>1:百人类/2：对战类/3.拉霸类/4.捕鱼类/5.休闲类/6.小游戏类</t>
  </si>
  <si>
    <t>百人三公</t>
  </si>
  <si>
    <t>东|南|西|北</t>
  </si>
  <si>
    <t>骰宝</t>
  </si>
  <si>
    <r>
      <rPr>
        <sz val="11"/>
        <color theme="1"/>
        <rFont val="宋体"/>
        <charset val="134"/>
        <scheme val="minor"/>
      </rPr>
      <t>大/小|单点数|双骰|全围|围骰|</t>
    </r>
    <r>
      <rPr>
        <sz val="11"/>
        <color theme="1"/>
        <rFont val="宋体"/>
        <charset val="134"/>
        <scheme val="minor"/>
      </rPr>
      <t>9/10/11/12|8/13|7/14|6/15|5/16|4/17</t>
    </r>
  </si>
  <si>
    <t>轮盘</t>
  </si>
  <si>
    <r>
      <rPr>
        <sz val="11"/>
        <color theme="1"/>
        <rFont val="宋体"/>
        <charset val="134"/>
        <scheme val="minor"/>
      </rPr>
      <t>直接注|分注|街注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三个号码|角注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四个号码|线注|三面|双面</t>
    </r>
  </si>
  <si>
    <t>万人炸金花</t>
  </si>
  <si>
    <t>天|地|玄|黄</t>
  </si>
  <si>
    <t>飞禽走兽</t>
  </si>
  <si>
    <t>鸽子|孔雀|熊猫|猴子|燕子|老鹰|兔子|狮子|鲨鱼|走兽|飞禽</t>
  </si>
  <si>
    <t>第一位:免费体验第二位:火爆第三位:新游戏</t>
  </si>
  <si>
    <t>万人二八杠</t>
  </si>
  <si>
    <t>顺门(庄|闲)|天门(庄|闲)|后门(庄|闲)</t>
  </si>
  <si>
    <t>推荐标签，二进制位</t>
  </si>
  <si>
    <t>德州牛仔</t>
  </si>
  <si>
    <t>牛仔|平手|公牛|同花|连牌|对子|同花连牌|对A|(高牌/一对)|两对|(三条/顺子/同花)|葫芦|（四条/同花顺/皇家）</t>
  </si>
  <si>
    <t>鱼虾蟹</t>
  </si>
  <si>
    <t>单图案|双图案</t>
  </si>
  <si>
    <r>
      <rPr>
        <sz val="11"/>
        <color theme="1"/>
        <rFont val="宋体"/>
        <charset val="134"/>
        <scheme val="minor"/>
      </rPr>
      <t>水浒传9线[筹码未计算]
世界杯30线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老虎机20线[筹码未计算]
水果机9线[筹码未计算]
足球英豪30线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女武神3倍[筹码未计算]</t>
    </r>
  </si>
  <si>
    <t>德州扑克</t>
  </si>
  <si>
    <t>大盲注BaseScore(int)</t>
  </si>
  <si>
    <t>斗地主接入第三方1/2/33是最高等级</t>
  </si>
  <si>
    <t>[GameId]*10000+[GameMode]*100+[SceneType]</t>
  </si>
  <si>
    <t>gameid相同需要使用</t>
  </si>
  <si>
    <t>游戏区分</t>
  </si>
  <si>
    <t>游戏大类</t>
  </si>
  <si>
    <t>1棋牌/2电子/3捕鱼/4视讯/5彩票/6体育/7小游戏</t>
  </si>
  <si>
    <t>1:优先匹配真人</t>
  </si>
  <si>
    <t>0:不限制</t>
  </si>
  <si>
    <t>-1:禁止匹配真人</t>
  </si>
  <si>
    <t>0/普通匹配</t>
  </si>
  <si>
    <t>1/队列匹配</t>
  </si>
  <si>
    <t>该字段用于对战类游戏</t>
  </si>
  <si>
    <t>捕鱼字段对照</t>
  </si>
  <si>
    <t>privateintroomType;</t>
  </si>
  <si>
    <t>房间类型</t>
  </si>
  <si>
    <t>privateStringroomName;</t>
  </si>
  <si>
    <t>房间名字</t>
  </si>
  <si>
    <t>privateintjoinCannon;</t>
  </si>
  <si>
    <t>进房间最低炮倍数</t>
  </si>
  <si>
    <t>privatelongjoinGold;</t>
  </si>
  <si>
    <t>进房间最低携带金币数</t>
  </si>
  <si>
    <t>privateintjoinCannonMax;</t>
  </si>
  <si>
    <t>进房间最大炮倍数</t>
  </si>
  <si>
    <t>privatelongjoinGoldMax;</t>
  </si>
  <si>
    <t>进房间最大携带金币数</t>
  </si>
  <si>
    <t>privateintjoinVip;</t>
  </si>
  <si>
    <t>进房间最低VIP等级</t>
  </si>
  <si>
    <t>privateintshow;</t>
  </si>
  <si>
    <t>房间是否前端可见</t>
  </si>
  <si>
    <t>privateinthideVip;</t>
  </si>
  <si>
    <t>房间隐藏条件：VIP等级</t>
  </si>
  <si>
    <t>privateinthideCannon;</t>
  </si>
  <si>
    <t>房间隐藏条件：炮倍数</t>
  </si>
  <si>
    <t>privateinthideGold;</t>
  </si>
  <si>
    <t>房间隐藏条件：历史最高金币数</t>
  </si>
  <si>
    <t>privateinthideRelation;</t>
  </si>
  <si>
    <t>房间隐藏条件之间关系：0表示不隐藏1表示'&amp;&amp;'关系2表示'||'关系</t>
  </si>
  <si>
    <t>privateintuseCannonMin;</t>
  </si>
  <si>
    <t>房间可用炮最小炮倍数</t>
  </si>
  <si>
    <t>intuseCannonMin(int)</t>
  </si>
  <si>
    <t>privateintuseCannonMax;</t>
  </si>
  <si>
    <t>房间可用炮最大炮倍数</t>
  </si>
  <si>
    <t>intuseCannonMax(int)</t>
  </si>
  <si>
    <t>privatedoublebossDrainageBet;</t>
  </si>
  <si>
    <t>用户打boss时额外从每炮抽水放入boss奖池的比例boss抽水率</t>
  </si>
  <si>
    <t>bossDrainageBet(int)</t>
  </si>
  <si>
    <t>boos池-千分比</t>
  </si>
  <si>
    <t>privatedoubledraw;</t>
  </si>
  <si>
    <t>当前场次金币抽水百分比(1-x)</t>
  </si>
  <si>
    <t>draw(int)</t>
  </si>
  <si>
    <t>个人池-千分比</t>
  </si>
  <si>
    <t>privateintfluctuate;</t>
  </si>
  <si>
    <t>金币波动参数（控制算法波动的幅度）</t>
  </si>
  <si>
    <t>fluctuate(int64)</t>
  </si>
  <si>
    <t>privateStringfluctuateMax;</t>
  </si>
  <si>
    <t>当前场次炮倍最多增加多少倍率</t>
  </si>
  <si>
    <t>fluctuateMax（str）</t>
  </si>
  <si>
    <t>privatedoubleratio;</t>
  </si>
  <si>
    <t>用户开炮时，往公共奖池放金币的比例</t>
  </si>
  <si>
    <t>ratio(int)</t>
  </si>
  <si>
    <t>公共奖池放金币比例</t>
  </si>
  <si>
    <t>privateintminValue;</t>
  </si>
  <si>
    <t>当前场次平均每房间低于该值就不再放水</t>
  </si>
  <si>
    <t>minValue(int64)</t>
  </si>
  <si>
    <t>privateintmaxValue;</t>
  </si>
  <si>
    <t>当前场次平均每房间高于该值就开始放水</t>
  </si>
  <si>
    <t>maxValue(int64)</t>
  </si>
  <si>
    <t>privateintdrainageBet;</t>
  </si>
  <si>
    <t>公共奖池放水时，用户每开一炮对抽水量补加的金币比例</t>
  </si>
  <si>
    <t>drainageBet(int)</t>
  </si>
  <si>
    <t>privatedoublediamondDrop;</t>
  </si>
  <si>
    <t>该值*鱼倍率=钻石掉落概率</t>
  </si>
  <si>
    <t>diamondDrop</t>
  </si>
  <si>
    <t>钻石掉落概率</t>
  </si>
  <si>
    <t>privatedoublenegativeMax;</t>
  </si>
  <si>
    <t>捕鱼最大负面影响</t>
  </si>
  <si>
    <t>negativeMax(int)</t>
  </si>
  <si>
    <t>privatedoubleratioMax;</t>
  </si>
  <si>
    <t>捕鱼最大命中率</t>
  </si>
  <si>
    <t>ratioMax(int)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</si>
</sst>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name val="宋体"/>
      <charset val="134"/>
      <scheme val="minor"/>
    </font>
    <font>
      <sz val="11"/>
      <name val="微软雅黑"/>
      <charset val="134"/>
    </font>
    <font>
      <strike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70C0"/>
      <name val="宋体"/>
      <charset val="134"/>
      <scheme val="minor"/>
    </font>
    <font>
      <sz val="9"/>
      <name val="宋体"/>
      <charset val="134"/>
    </font>
  </fonts>
  <fills count="46">
    <fill>
      <patternFill patternType="none"/>
    </fill>
    <fill>
      <patternFill patternType="gray125"/>
    </fill>
    <fill>
      <patternFill patternType="solid">
        <fgColor theme="0" tint="-0.14798425244911"/>
        <bgColor indexed="64"/>
      </patternFill>
    </fill>
    <fill>
      <patternFill patternType="solid">
        <fgColor theme="0" tint="-0.14920499282815"/>
        <bgColor indexed="64"/>
      </patternFill>
    </fill>
    <fill>
      <patternFill patternType="solid">
        <fgColor theme="0" tint="-0.14807580797753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1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6" fillId="17" borderId="1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2" borderId="1"/>
    <xf numFmtId="0" fontId="0" fillId="45" borderId="1"/>
  </cellStyleXfs>
  <cellXfs count="105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left"/>
    </xf>
    <xf numFmtId="0" fontId="0" fillId="2" borderId="1" xfId="52"/>
    <xf numFmtId="0" fontId="1" fillId="3" borderId="0" xfId="52" applyFont="1" applyFill="1" applyBorder="1" applyAlignment="1">
      <alignment horizontal="center" vertical="center" wrapText="1"/>
    </xf>
    <xf numFmtId="0" fontId="2" fillId="0" borderId="0" xfId="0" applyFont="1" applyAlignment="1"/>
    <xf numFmtId="0" fontId="1" fillId="3" borderId="0" xfId="52" applyFont="1" applyFill="1" applyBorder="1" applyAlignment="1">
      <alignment horizontal="left" vertical="center"/>
    </xf>
    <xf numFmtId="0" fontId="1" fillId="3" borderId="0" xfId="52" applyFont="1" applyFill="1" applyBorder="1" applyAlignment="1">
      <alignment horizontal="left"/>
    </xf>
    <xf numFmtId="0" fontId="1" fillId="2" borderId="0" xfId="52" applyFont="1" applyBorder="1" applyAlignment="1">
      <alignment horizontal="left"/>
    </xf>
    <xf numFmtId="0" fontId="0" fillId="0" borderId="0" xfId="0" applyAlignment="1">
      <alignment horizontal="center" wrapText="1"/>
    </xf>
    <xf numFmtId="0" fontId="1" fillId="4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49" applyFont="1" applyAlignment="1">
      <alignment horizontal="left" vertical="center"/>
    </xf>
    <xf numFmtId="0" fontId="0" fillId="0" borderId="0" xfId="0" applyAlignment="1">
      <alignment wrapText="1"/>
    </xf>
    <xf numFmtId="0" fontId="1" fillId="0" borderId="0" xfId="50" applyFont="1" applyAlignment="1">
      <alignment horizontal="left" vertic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3" borderId="0" xfId="0" applyFill="1" applyAlignment="1">
      <alignment horizontal="left" vertical="center"/>
    </xf>
    <xf numFmtId="0" fontId="0" fillId="3" borderId="0" xfId="0" applyFill="1" applyAlignment="1">
      <alignment horizontal="left"/>
    </xf>
    <xf numFmtId="0" fontId="0" fillId="5" borderId="0" xfId="0" applyFill="1" applyAlignment="1"/>
    <xf numFmtId="0" fontId="4" fillId="5" borderId="2" xfId="52" applyFont="1" applyFill="1" applyBorder="1" applyAlignment="1">
      <alignment horizontal="center" vertical="center"/>
    </xf>
    <xf numFmtId="0" fontId="4" fillId="5" borderId="2" xfId="53" applyFont="1" applyFill="1" applyBorder="1" applyAlignment="1">
      <alignment horizontal="center" vertical="center"/>
    </xf>
    <xf numFmtId="0" fontId="5" fillId="5" borderId="0" xfId="0" applyFont="1" applyFill="1" applyAlignment="1"/>
    <xf numFmtId="0" fontId="0" fillId="5" borderId="0" xfId="0" applyFont="1" applyFill="1" applyAlignment="1"/>
    <xf numFmtId="0" fontId="6" fillId="6" borderId="0" xfId="0" applyFont="1" applyFill="1">
      <alignment vertical="center"/>
    </xf>
    <xf numFmtId="0" fontId="6" fillId="7" borderId="0" xfId="0" applyFont="1" applyFill="1">
      <alignment vertical="center"/>
    </xf>
    <xf numFmtId="0" fontId="6" fillId="8" borderId="0" xfId="0" applyFont="1" applyFill="1">
      <alignment vertical="center"/>
    </xf>
    <xf numFmtId="0" fontId="6" fillId="9" borderId="0" xfId="0" applyFont="1" applyFill="1">
      <alignment vertical="center"/>
    </xf>
    <xf numFmtId="0" fontId="6" fillId="10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11" borderId="2" xfId="0" applyFont="1" applyFill="1" applyBorder="1" applyAlignment="1">
      <alignment horizontal="center"/>
    </xf>
    <xf numFmtId="0" fontId="6" fillId="12" borderId="2" xfId="0" applyFont="1" applyFill="1" applyBorder="1" applyAlignment="1">
      <alignment horizontal="center"/>
    </xf>
    <xf numFmtId="0" fontId="6" fillId="13" borderId="2" xfId="0" applyFont="1" applyFill="1" applyBorder="1" applyAlignment="1">
      <alignment horizontal="center"/>
    </xf>
    <xf numFmtId="0" fontId="6" fillId="14" borderId="0" xfId="0" applyFont="1" applyFill="1">
      <alignment vertical="center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4" fillId="0" borderId="2" xfId="52" applyFont="1" applyFill="1" applyBorder="1" applyAlignment="1">
      <alignment horizontal="center" vertical="center"/>
    </xf>
    <xf numFmtId="0" fontId="4" fillId="6" borderId="2" xfId="52" applyFont="1" applyFill="1" applyBorder="1" applyAlignment="1">
      <alignment horizontal="center" vertical="center"/>
    </xf>
    <xf numFmtId="0" fontId="4" fillId="7" borderId="2" xfId="52" applyFont="1" applyFill="1" applyBorder="1" applyAlignment="1">
      <alignment horizontal="center" vertical="center"/>
    </xf>
    <xf numFmtId="0" fontId="4" fillId="8" borderId="2" xfId="52" applyFont="1" applyFill="1" applyBorder="1" applyAlignment="1">
      <alignment horizontal="center" vertical="center"/>
    </xf>
    <xf numFmtId="0" fontId="6" fillId="6" borderId="2" xfId="52" applyFont="1" applyFill="1" applyBorder="1" applyAlignment="1">
      <alignment horizontal="center" vertical="center"/>
    </xf>
    <xf numFmtId="0" fontId="4" fillId="9" borderId="2" xfId="52" applyFont="1" applyFill="1" applyBorder="1" applyAlignment="1">
      <alignment horizontal="center" vertical="center"/>
    </xf>
    <xf numFmtId="0" fontId="4" fillId="10" borderId="2" xfId="52" applyFont="1" applyFill="1" applyBorder="1" applyAlignment="1">
      <alignment horizontal="center" vertical="center"/>
    </xf>
    <xf numFmtId="0" fontId="4" fillId="0" borderId="2" xfId="53" applyFont="1" applyFill="1" applyBorder="1" applyAlignment="1">
      <alignment horizontal="center" vertical="center"/>
    </xf>
    <xf numFmtId="49" fontId="4" fillId="0" borderId="2" xfId="53" applyNumberFormat="1" applyFont="1" applyFill="1" applyBorder="1" applyAlignment="1">
      <alignment horizontal="center" vertical="center"/>
    </xf>
    <xf numFmtId="0" fontId="4" fillId="6" borderId="2" xfId="53" applyFont="1" applyFill="1" applyBorder="1" applyAlignment="1">
      <alignment horizontal="center" vertical="center"/>
    </xf>
    <xf numFmtId="0" fontId="4" fillId="7" borderId="2" xfId="53" applyFont="1" applyFill="1" applyBorder="1" applyAlignment="1">
      <alignment horizontal="center" vertical="center"/>
    </xf>
    <xf numFmtId="0" fontId="4" fillId="8" borderId="2" xfId="53" applyFont="1" applyFill="1" applyBorder="1" applyAlignment="1">
      <alignment horizontal="center" vertical="center"/>
    </xf>
    <xf numFmtId="0" fontId="4" fillId="9" borderId="2" xfId="53" applyFont="1" applyFill="1" applyBorder="1" applyAlignment="1">
      <alignment horizontal="center" vertical="center"/>
    </xf>
    <xf numFmtId="0" fontId="4" fillId="10" borderId="2" xfId="53" applyFont="1" applyFill="1" applyBorder="1" applyAlignment="1">
      <alignment horizontal="center" vertical="center"/>
    </xf>
    <xf numFmtId="0" fontId="4" fillId="14" borderId="2" xfId="52" applyFont="1" applyFill="1" applyBorder="1" applyAlignment="1">
      <alignment horizontal="center" vertical="center"/>
    </xf>
    <xf numFmtId="0" fontId="4" fillId="6" borderId="2" xfId="51" applyFont="1" applyFill="1" applyBorder="1" applyAlignment="1">
      <alignment horizontal="center" vertical="center"/>
    </xf>
    <xf numFmtId="0" fontId="4" fillId="7" borderId="2" xfId="51" applyFont="1" applyFill="1" applyBorder="1" applyAlignment="1">
      <alignment horizontal="center" vertical="center"/>
    </xf>
    <xf numFmtId="0" fontId="4" fillId="8" borderId="2" xfId="51" applyFont="1" applyFill="1" applyBorder="1" applyAlignment="1">
      <alignment horizontal="center" vertical="center"/>
    </xf>
    <xf numFmtId="0" fontId="4" fillId="9" borderId="2" xfId="51" applyFont="1" applyFill="1" applyBorder="1" applyAlignment="1">
      <alignment horizontal="center" vertical="center"/>
    </xf>
    <xf numFmtId="0" fontId="4" fillId="10" borderId="2" xfId="51" applyFont="1" applyFill="1" applyBorder="1" applyAlignment="1">
      <alignment horizontal="center" vertical="center"/>
    </xf>
    <xf numFmtId="49" fontId="4" fillId="0" borderId="2" xfId="52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6" borderId="2" xfId="51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 vertical="center"/>
    </xf>
    <xf numFmtId="0" fontId="6" fillId="7" borderId="2" xfId="0" applyFont="1" applyFill="1" applyBorder="1" applyAlignment="1">
      <alignment horizontal="center" vertical="center"/>
    </xf>
    <xf numFmtId="49" fontId="6" fillId="7" borderId="0" xfId="0" applyNumberFormat="1" applyFont="1" applyFill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49" fontId="6" fillId="8" borderId="0" xfId="0" applyNumberFormat="1" applyFont="1" applyFill="1" applyAlignment="1">
      <alignment horizontal="center" vertical="center"/>
    </xf>
    <xf numFmtId="0" fontId="6" fillId="9" borderId="2" xfId="0" applyFont="1" applyFill="1" applyBorder="1" applyAlignment="1">
      <alignment horizontal="center" vertical="center"/>
    </xf>
    <xf numFmtId="49" fontId="6" fillId="9" borderId="0" xfId="0" applyNumberFormat="1" applyFont="1" applyFill="1" applyAlignment="1">
      <alignment horizontal="center" vertical="center"/>
    </xf>
    <xf numFmtId="0" fontId="6" fillId="10" borderId="2" xfId="51" applyFont="1" applyFill="1" applyBorder="1" applyAlignment="1">
      <alignment horizontal="center" vertical="center"/>
    </xf>
    <xf numFmtId="0" fontId="6" fillId="10" borderId="2" xfId="0" applyFont="1" applyFill="1" applyBorder="1" applyAlignment="1">
      <alignment horizontal="center" vertical="center"/>
    </xf>
    <xf numFmtId="49" fontId="6" fillId="10" borderId="0" xfId="0" applyNumberFormat="1" applyFont="1" applyFill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/>
    </xf>
    <xf numFmtId="0" fontId="0" fillId="5" borderId="2" xfId="0" applyFont="1" applyFill="1" applyBorder="1" applyAlignment="1">
      <alignment horizontal="center"/>
    </xf>
    <xf numFmtId="0" fontId="6" fillId="6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4" fillId="11" borderId="2" xfId="52" applyFont="1" applyFill="1" applyBorder="1" applyAlignment="1">
      <alignment horizontal="center" vertical="center"/>
    </xf>
    <xf numFmtId="0" fontId="4" fillId="12" borderId="2" xfId="52" applyFont="1" applyFill="1" applyBorder="1" applyAlignment="1">
      <alignment horizontal="center" vertical="center"/>
    </xf>
    <xf numFmtId="0" fontId="4" fillId="13" borderId="2" xfId="52" applyFont="1" applyFill="1" applyBorder="1" applyAlignment="1">
      <alignment horizontal="center" vertical="center"/>
    </xf>
    <xf numFmtId="0" fontId="4" fillId="14" borderId="3" xfId="52" applyFont="1" applyFill="1" applyBorder="1" applyAlignment="1">
      <alignment horizontal="center" vertical="center"/>
    </xf>
    <xf numFmtId="0" fontId="4" fillId="11" borderId="2" xfId="52" applyFont="1" applyFill="1" applyBorder="1" applyAlignment="1">
      <alignment horizontal="center"/>
    </xf>
    <xf numFmtId="0" fontId="4" fillId="12" borderId="2" xfId="52" applyFont="1" applyFill="1" applyBorder="1" applyAlignment="1">
      <alignment horizontal="center"/>
    </xf>
    <xf numFmtId="0" fontId="4" fillId="13" borderId="2" xfId="52" applyFont="1" applyFill="1" applyBorder="1" applyAlignment="1">
      <alignment horizontal="center"/>
    </xf>
    <xf numFmtId="49" fontId="6" fillId="11" borderId="2" xfId="0" applyNumberFormat="1" applyFont="1" applyFill="1" applyBorder="1" applyAlignment="1">
      <alignment horizontal="center"/>
    </xf>
    <xf numFmtId="49" fontId="6" fillId="12" borderId="2" xfId="0" applyNumberFormat="1" applyFont="1" applyFill="1" applyBorder="1" applyAlignment="1">
      <alignment horizontal="center"/>
    </xf>
    <xf numFmtId="49" fontId="6" fillId="13" borderId="2" xfId="0" applyNumberFormat="1" applyFont="1" applyFill="1" applyBorder="1" applyAlignment="1">
      <alignment horizontal="center"/>
    </xf>
    <xf numFmtId="0" fontId="4" fillId="14" borderId="3" xfId="53" applyFont="1" applyFill="1" applyBorder="1" applyAlignment="1">
      <alignment horizontal="center" vertical="center"/>
    </xf>
    <xf numFmtId="0" fontId="4" fillId="14" borderId="2" xfId="53" applyFont="1" applyFill="1" applyBorder="1" applyAlignment="1">
      <alignment horizontal="center" vertical="center"/>
    </xf>
    <xf numFmtId="0" fontId="4" fillId="5" borderId="2" xfId="51" applyFont="1" applyFill="1" applyBorder="1" applyAlignment="1">
      <alignment horizontal="center" vertical="center"/>
    </xf>
    <xf numFmtId="0" fontId="4" fillId="14" borderId="3" xfId="51" applyFont="1" applyFill="1" applyBorder="1" applyAlignment="1">
      <alignment horizontal="center" vertical="center"/>
    </xf>
    <xf numFmtId="0" fontId="4" fillId="14" borderId="2" xfId="51" applyFont="1" applyFill="1" applyBorder="1" applyAlignment="1">
      <alignment horizontal="center" vertical="center"/>
    </xf>
    <xf numFmtId="0" fontId="6" fillId="5" borderId="2" xfId="51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 vertical="center"/>
    </xf>
    <xf numFmtId="0" fontId="6" fillId="7" borderId="2" xfId="51" applyFont="1" applyFill="1" applyBorder="1" applyAlignment="1">
      <alignment horizontal="center" vertical="center"/>
    </xf>
    <xf numFmtId="0" fontId="6" fillId="14" borderId="3" xfId="51" applyFont="1" applyFill="1" applyBorder="1" applyAlignment="1">
      <alignment horizontal="center" vertical="center"/>
    </xf>
    <xf numFmtId="0" fontId="6" fillId="14" borderId="3" xfId="0" applyFont="1" applyFill="1" applyBorder="1" applyAlignment="1">
      <alignment horizontal="center" vertical="center"/>
    </xf>
    <xf numFmtId="0" fontId="6" fillId="14" borderId="2" xfId="51" applyFont="1" applyFill="1" applyBorder="1" applyAlignment="1">
      <alignment horizontal="center" vertical="center"/>
    </xf>
    <xf numFmtId="0" fontId="6" fillId="14" borderId="2" xfId="0" applyFont="1" applyFill="1" applyBorder="1" applyAlignment="1">
      <alignment horizontal="center" vertical="center"/>
    </xf>
    <xf numFmtId="0" fontId="6" fillId="8" borderId="2" xfId="51" applyFont="1" applyFill="1" applyBorder="1" applyAlignment="1">
      <alignment horizontal="center" vertical="center"/>
    </xf>
    <xf numFmtId="0" fontId="0" fillId="5" borderId="2" xfId="0" applyFill="1" applyBorder="1" applyAlignment="1"/>
    <xf numFmtId="176" fontId="6" fillId="5" borderId="2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7" xfId="51"/>
    <cellStyle name="样式 1" xfId="52"/>
    <cellStyle name="样式 1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S126"/>
  <sheetViews>
    <sheetView tabSelected="1" zoomScale="115" zoomScaleNormal="115" workbookViewId="0">
      <pane xSplit="3" ySplit="2" topLeftCell="BN101" activePane="bottomRight" state="frozen"/>
      <selection/>
      <selection pane="topRight"/>
      <selection pane="bottomLeft"/>
      <selection pane="bottomRight" activeCell="BP129" sqref="BP129"/>
    </sheetView>
  </sheetViews>
  <sheetFormatPr defaultColWidth="9" defaultRowHeight="16.5"/>
  <cols>
    <col min="1" max="1" width="17.1666666666667" style="34" customWidth="1"/>
    <col min="2" max="2" width="30.5" style="34" customWidth="1"/>
    <col min="3" max="3" width="10.3333333333333" style="34" customWidth="1"/>
    <col min="4" max="4" width="12.1666666666667" style="34" customWidth="1"/>
    <col min="5" max="5" width="15.875" style="34" customWidth="1"/>
    <col min="6" max="6" width="15" style="34" customWidth="1"/>
    <col min="7" max="7" width="14" style="34" customWidth="1"/>
    <col min="8" max="8" width="15.1666666666667" style="34" customWidth="1"/>
    <col min="9" max="9" width="15.6666666666667" style="34" customWidth="1"/>
    <col min="10" max="10" width="15.625" style="34" customWidth="1"/>
    <col min="11" max="11" width="18.25" style="34" customWidth="1"/>
    <col min="12" max="12" width="10.125" style="34" customWidth="1"/>
    <col min="13" max="13" width="16.6666666666667" style="34" customWidth="1"/>
    <col min="14" max="14" width="18.25" style="34" customWidth="1"/>
    <col min="15" max="15" width="11.5" style="34" customWidth="1"/>
    <col min="16" max="16" width="19.75" style="34" customWidth="1"/>
    <col min="17" max="17" width="12.25" style="34" customWidth="1"/>
    <col min="18" max="19" width="21.625" style="34" customWidth="1"/>
    <col min="20" max="20" width="20.5" style="34" customWidth="1"/>
    <col min="21" max="21" width="22" style="34" customWidth="1"/>
    <col min="22" max="22" width="20.5" style="34" customWidth="1"/>
    <col min="23" max="23" width="10.75" style="34" customWidth="1"/>
    <col min="24" max="24" width="11.625" style="34" customWidth="1"/>
    <col min="25" max="25" width="12.75" style="34" customWidth="1"/>
    <col min="26" max="26" width="14.25" style="34" customWidth="1"/>
    <col min="27" max="27" width="13.625" style="34" customWidth="1"/>
    <col min="28" max="28" width="23.625" style="34" customWidth="1"/>
    <col min="29" max="29" width="56.6666666666667" style="34" customWidth="1"/>
    <col min="30" max="32" width="38.8333333333333" style="34" customWidth="1"/>
    <col min="33" max="33" width="21.875" style="34" customWidth="1"/>
    <col min="34" max="34" width="27.25" style="34" customWidth="1"/>
    <col min="35" max="35" width="28.5" style="34" customWidth="1"/>
    <col min="36" max="36" width="25.8333333333333" style="34" customWidth="1"/>
    <col min="37" max="37" width="21.375" style="34" customWidth="1"/>
    <col min="38" max="38" width="17.375" style="34" customWidth="1"/>
    <col min="39" max="39" width="23.25" style="34" customWidth="1"/>
    <col min="40" max="40" width="15.6666666666667" style="34" customWidth="1"/>
    <col min="41" max="41" width="17.5" style="34" customWidth="1"/>
    <col min="42" max="42" width="9" style="34"/>
    <col min="43" max="43" width="23.75" style="34" customWidth="1"/>
    <col min="44" max="44" width="32.875" style="34" customWidth="1"/>
    <col min="45" max="45" width="22.625" style="34" customWidth="1"/>
    <col min="46" max="46" width="21.75" style="34" customWidth="1"/>
    <col min="47" max="47" width="22" style="34" customWidth="1"/>
    <col min="48" max="48" width="17" style="34" customWidth="1"/>
    <col min="49" max="49" width="21.875" style="34" customWidth="1"/>
    <col min="50" max="50" width="25" style="34" customWidth="1"/>
    <col min="51" max="51" width="14.5" style="34" customWidth="1"/>
    <col min="52" max="52" width="24.25" style="34" customWidth="1"/>
    <col min="53" max="53" width="28.1666666666667" style="35" customWidth="1"/>
    <col min="54" max="54" width="18.8333333333333" style="34" customWidth="1"/>
    <col min="55" max="55" width="20.625" style="34" customWidth="1"/>
    <col min="56" max="56" width="26.875" style="34" customWidth="1"/>
    <col min="57" max="57" width="23.375" style="34" customWidth="1"/>
    <col min="58" max="58" width="27.5" style="34" customWidth="1"/>
    <col min="59" max="59" width="22.125" style="34" customWidth="1"/>
    <col min="60" max="60" width="22.625" style="34" customWidth="1"/>
    <col min="61" max="61" width="22.625" style="36" customWidth="1"/>
    <col min="62" max="62" width="17.125" style="36" customWidth="1"/>
    <col min="63" max="63" width="20" style="36" customWidth="1"/>
    <col min="64" max="64" width="21.25" style="36" customWidth="1"/>
    <col min="65" max="65" width="19.125" style="36" customWidth="1"/>
    <col min="66" max="67" width="17.125" style="36" customWidth="1"/>
    <col min="68" max="68" width="25.375" style="36" customWidth="1"/>
    <col min="69" max="69" width="21.25" style="36" customWidth="1"/>
    <col min="70" max="70" width="27.5" style="36" customWidth="1"/>
    <col min="71" max="71" width="25.375" style="36" customWidth="1"/>
    <col min="72" max="16384" width="9" style="34"/>
  </cols>
  <sheetData>
    <row r="1" spans="1:71">
      <c r="A1" s="37" t="s">
        <v>0</v>
      </c>
      <c r="B1" s="37" t="s">
        <v>1</v>
      </c>
      <c r="C1" s="37" t="s">
        <v>2</v>
      </c>
      <c r="D1" s="37" t="s">
        <v>3</v>
      </c>
      <c r="E1" s="37" t="s">
        <v>4</v>
      </c>
      <c r="F1" s="37" t="s">
        <v>5</v>
      </c>
      <c r="G1" s="37" t="s">
        <v>6</v>
      </c>
      <c r="H1" s="37" t="s">
        <v>7</v>
      </c>
      <c r="I1" s="37" t="s">
        <v>8</v>
      </c>
      <c r="J1" s="37" t="s">
        <v>9</v>
      </c>
      <c r="K1" s="37" t="s">
        <v>10</v>
      </c>
      <c r="L1" s="37" t="s">
        <v>11</v>
      </c>
      <c r="M1" s="37" t="s">
        <v>12</v>
      </c>
      <c r="N1" s="37" t="s">
        <v>13</v>
      </c>
      <c r="O1" s="37" t="s">
        <v>14</v>
      </c>
      <c r="P1" s="37" t="s">
        <v>15</v>
      </c>
      <c r="Q1" s="37" t="s">
        <v>16</v>
      </c>
      <c r="R1" s="44" t="s">
        <v>17</v>
      </c>
      <c r="S1" s="44" t="s">
        <v>18</v>
      </c>
      <c r="T1" s="37" t="s">
        <v>19</v>
      </c>
      <c r="U1" s="44" t="s">
        <v>20</v>
      </c>
      <c r="V1" s="44" t="s">
        <v>21</v>
      </c>
      <c r="W1" s="37" t="s">
        <v>22</v>
      </c>
      <c r="X1" s="45" t="s">
        <v>23</v>
      </c>
      <c r="Y1" s="37" t="s">
        <v>24</v>
      </c>
      <c r="Z1" s="37" t="s">
        <v>25</v>
      </c>
      <c r="AA1" s="37" t="s">
        <v>26</v>
      </c>
      <c r="AB1" s="37" t="s">
        <v>27</v>
      </c>
      <c r="AC1" s="37" t="s">
        <v>28</v>
      </c>
      <c r="AD1" s="37" t="s">
        <v>29</v>
      </c>
      <c r="AE1" s="51" t="s">
        <v>30</v>
      </c>
      <c r="AF1" s="37" t="s">
        <v>31</v>
      </c>
      <c r="AG1" s="44" t="s">
        <v>32</v>
      </c>
      <c r="AH1" s="44" t="s">
        <v>33</v>
      </c>
      <c r="AI1" s="44" t="s">
        <v>34</v>
      </c>
      <c r="AJ1" s="37" t="s">
        <v>35</v>
      </c>
      <c r="AK1" s="37" t="s">
        <v>36</v>
      </c>
      <c r="AL1" s="37" t="s">
        <v>37</v>
      </c>
      <c r="AM1" s="37" t="s">
        <v>38</v>
      </c>
      <c r="AN1" s="57" t="s">
        <v>39</v>
      </c>
      <c r="AO1" s="37" t="s">
        <v>40</v>
      </c>
      <c r="AP1" s="37" t="s">
        <v>41</v>
      </c>
      <c r="AQ1" s="37" t="s">
        <v>42</v>
      </c>
      <c r="AR1" s="37" t="s">
        <v>43</v>
      </c>
      <c r="AS1" s="37" t="s">
        <v>44</v>
      </c>
      <c r="AT1" s="37" t="s">
        <v>45</v>
      </c>
      <c r="AU1" s="37" t="s">
        <v>46</v>
      </c>
      <c r="AV1" s="37" t="s">
        <v>47</v>
      </c>
      <c r="AW1" s="37" t="s">
        <v>48</v>
      </c>
      <c r="AX1" s="58" t="s">
        <v>49</v>
      </c>
      <c r="AY1" s="58" t="s">
        <v>50</v>
      </c>
      <c r="AZ1" s="58" t="s">
        <v>51</v>
      </c>
      <c r="BA1" s="59" t="s">
        <v>52</v>
      </c>
      <c r="BB1" s="59" t="s">
        <v>53</v>
      </c>
      <c r="BC1" s="59" t="s">
        <v>54</v>
      </c>
      <c r="BD1" s="34" t="s">
        <v>55</v>
      </c>
      <c r="BE1" s="34" t="s">
        <v>56</v>
      </c>
      <c r="BF1" s="34" t="s">
        <v>57</v>
      </c>
      <c r="BG1" s="72" t="s">
        <v>58</v>
      </c>
      <c r="BH1" s="73" t="s">
        <v>59</v>
      </c>
      <c r="BI1" s="74" t="s">
        <v>60</v>
      </c>
      <c r="BJ1" s="73" t="s">
        <v>61</v>
      </c>
      <c r="BK1" s="73" t="s">
        <v>62</v>
      </c>
      <c r="BL1" s="73" t="s">
        <v>63</v>
      </c>
      <c r="BM1" s="73" t="s">
        <v>64</v>
      </c>
      <c r="BN1" s="73" t="s">
        <v>65</v>
      </c>
      <c r="BO1" s="73" t="s">
        <v>66</v>
      </c>
      <c r="BP1" s="73" t="s">
        <v>67</v>
      </c>
      <c r="BQ1" s="73" t="s">
        <v>68</v>
      </c>
      <c r="BR1" s="73" t="s">
        <v>69</v>
      </c>
      <c r="BS1" s="73" t="s">
        <v>70</v>
      </c>
    </row>
    <row r="2" spans="1:71">
      <c r="A2" s="37" t="s">
        <v>71</v>
      </c>
      <c r="B2" s="37" t="s">
        <v>72</v>
      </c>
      <c r="C2" s="37" t="s">
        <v>73</v>
      </c>
      <c r="D2" s="37" t="s">
        <v>74</v>
      </c>
      <c r="E2" s="37" t="s">
        <v>75</v>
      </c>
      <c r="F2" s="37" t="s">
        <v>76</v>
      </c>
      <c r="G2" s="37" t="s">
        <v>77</v>
      </c>
      <c r="H2" s="37" t="s">
        <v>78</v>
      </c>
      <c r="I2" s="37" t="s">
        <v>79</v>
      </c>
      <c r="J2" s="37" t="s">
        <v>80</v>
      </c>
      <c r="K2" s="37" t="s">
        <v>81</v>
      </c>
      <c r="L2" s="37" t="s">
        <v>82</v>
      </c>
      <c r="M2" s="37" t="s">
        <v>83</v>
      </c>
      <c r="N2" s="37" t="s">
        <v>84</v>
      </c>
      <c r="O2" s="37" t="s">
        <v>85</v>
      </c>
      <c r="P2" s="37" t="s">
        <v>86</v>
      </c>
      <c r="Q2" s="37" t="s">
        <v>87</v>
      </c>
      <c r="R2" s="44" t="s">
        <v>88</v>
      </c>
      <c r="S2" s="44" t="s">
        <v>89</v>
      </c>
      <c r="T2" s="37" t="s">
        <v>90</v>
      </c>
      <c r="U2" s="44" t="s">
        <v>91</v>
      </c>
      <c r="V2" s="44" t="s">
        <v>92</v>
      </c>
      <c r="W2" s="37" t="s">
        <v>93</v>
      </c>
      <c r="X2" s="45" t="s">
        <v>94</v>
      </c>
      <c r="Y2" s="37" t="s">
        <v>95</v>
      </c>
      <c r="Z2" s="37" t="s">
        <v>96</v>
      </c>
      <c r="AA2" s="37" t="s">
        <v>97</v>
      </c>
      <c r="AB2" s="37" t="s">
        <v>98</v>
      </c>
      <c r="AC2" s="37" t="s">
        <v>99</v>
      </c>
      <c r="AD2" s="37" t="s">
        <v>100</v>
      </c>
      <c r="AE2" s="51" t="s">
        <v>101</v>
      </c>
      <c r="AF2" s="37" t="s">
        <v>102</v>
      </c>
      <c r="AG2" s="44" t="s">
        <v>103</v>
      </c>
      <c r="AH2" s="44" t="s">
        <v>104</v>
      </c>
      <c r="AI2" s="44" t="s">
        <v>105</v>
      </c>
      <c r="AJ2" s="37" t="s">
        <v>106</v>
      </c>
      <c r="AK2" s="37" t="s">
        <v>107</v>
      </c>
      <c r="AL2" s="37" t="s">
        <v>108</v>
      </c>
      <c r="AM2" s="37" t="s">
        <v>109</v>
      </c>
      <c r="AN2" s="57" t="s">
        <v>110</v>
      </c>
      <c r="AO2" s="37" t="s">
        <v>111</v>
      </c>
      <c r="AP2" s="37" t="s">
        <v>112</v>
      </c>
      <c r="AQ2" s="37" t="s">
        <v>113</v>
      </c>
      <c r="AR2" s="37" t="s">
        <v>114</v>
      </c>
      <c r="AS2" s="37" t="s">
        <v>115</v>
      </c>
      <c r="AT2" s="37" t="s">
        <v>116</v>
      </c>
      <c r="AU2" s="37" t="s">
        <v>117</v>
      </c>
      <c r="AV2" s="37" t="s">
        <v>118</v>
      </c>
      <c r="AW2" s="37" t="s">
        <v>119</v>
      </c>
      <c r="AX2" s="58" t="s">
        <v>120</v>
      </c>
      <c r="AY2" s="58" t="s">
        <v>121</v>
      </c>
      <c r="AZ2" s="58" t="s">
        <v>122</v>
      </c>
      <c r="BA2" s="59" t="s">
        <v>123</v>
      </c>
      <c r="BB2" s="36" t="s">
        <v>124</v>
      </c>
      <c r="BC2" s="36" t="s">
        <v>125</v>
      </c>
      <c r="BD2" s="34" t="s">
        <v>126</v>
      </c>
      <c r="BE2" s="34" t="s">
        <v>127</v>
      </c>
      <c r="BF2" s="34" t="s">
        <v>128</v>
      </c>
      <c r="BG2" s="72" t="s">
        <v>129</v>
      </c>
      <c r="BH2" s="73" t="s">
        <v>130</v>
      </c>
      <c r="BI2" s="73" t="s">
        <v>131</v>
      </c>
      <c r="BJ2" s="73" t="s">
        <v>132</v>
      </c>
      <c r="BK2" s="73" t="s">
        <v>133</v>
      </c>
      <c r="BL2" s="73" t="s">
        <v>134</v>
      </c>
      <c r="BM2" s="73" t="s">
        <v>135</v>
      </c>
      <c r="BN2" s="73" t="s">
        <v>136</v>
      </c>
      <c r="BO2" s="73" t="s">
        <v>137</v>
      </c>
      <c r="BP2" s="73" t="s">
        <v>138</v>
      </c>
      <c r="BQ2" s="73" t="s">
        <v>139</v>
      </c>
      <c r="BR2" s="73" t="s">
        <v>140</v>
      </c>
      <c r="BS2" s="73" t="s">
        <v>141</v>
      </c>
    </row>
    <row r="3" s="24" customFormat="1" spans="1:71">
      <c r="A3" s="38">
        <v>2070001</v>
      </c>
      <c r="B3" s="38" t="s">
        <v>142</v>
      </c>
      <c r="C3" s="38" t="s">
        <v>143</v>
      </c>
      <c r="D3" s="38">
        <v>207</v>
      </c>
      <c r="E3" s="38">
        <v>0</v>
      </c>
      <c r="F3" s="38">
        <v>1</v>
      </c>
      <c r="G3" s="38">
        <v>20700</v>
      </c>
      <c r="H3" s="38">
        <v>2</v>
      </c>
      <c r="I3" s="38">
        <v>1</v>
      </c>
      <c r="J3" s="38">
        <v>0</v>
      </c>
      <c r="K3" s="38">
        <v>0</v>
      </c>
      <c r="L3" s="38">
        <v>0</v>
      </c>
      <c r="M3" s="38">
        <v>3</v>
      </c>
      <c r="N3" s="38">
        <v>0</v>
      </c>
      <c r="O3" s="38">
        <v>0</v>
      </c>
      <c r="P3" s="38">
        <v>0</v>
      </c>
      <c r="Q3" s="38">
        <v>44001</v>
      </c>
      <c r="R3" s="46">
        <f>V3*20</f>
        <v>200000</v>
      </c>
      <c r="S3" s="46">
        <v>0</v>
      </c>
      <c r="T3" s="38">
        <v>0</v>
      </c>
      <c r="U3" s="46">
        <f>R3</f>
        <v>200000</v>
      </c>
      <c r="V3" s="46">
        <v>10000</v>
      </c>
      <c r="W3" s="38">
        <v>46000</v>
      </c>
      <c r="X3" s="46">
        <v>10000</v>
      </c>
      <c r="Y3" s="38">
        <v>1</v>
      </c>
      <c r="Z3" s="52">
        <v>0</v>
      </c>
      <c r="AA3" s="38">
        <v>0</v>
      </c>
      <c r="AB3" s="38">
        <v>0</v>
      </c>
      <c r="AC3" s="38" t="s">
        <v>144</v>
      </c>
      <c r="AD3" s="38"/>
      <c r="AE3" s="38" t="s">
        <v>145</v>
      </c>
      <c r="AF3" s="38">
        <v>0</v>
      </c>
      <c r="AG3" s="46" t="s">
        <v>146</v>
      </c>
      <c r="AH3" s="46" t="str">
        <f>R3&amp;"|"&amp;(R3*5)</f>
        <v>200000|1000000</v>
      </c>
      <c r="AI3" s="46" t="str">
        <f>R3*10&amp;"|"&amp;(R3*20)</f>
        <v>2000000|4000000</v>
      </c>
      <c r="AJ3" s="38">
        <v>0</v>
      </c>
      <c r="AK3" s="38">
        <v>500</v>
      </c>
      <c r="AL3" s="38">
        <v>1</v>
      </c>
      <c r="AM3" s="38"/>
      <c r="AN3" s="38">
        <v>207</v>
      </c>
      <c r="AO3" s="38">
        <v>1</v>
      </c>
      <c r="AP3" s="38" t="s">
        <v>147</v>
      </c>
      <c r="AQ3" s="38">
        <v>0</v>
      </c>
      <c r="AR3" s="38">
        <v>0</v>
      </c>
      <c r="AS3" s="38">
        <v>6</v>
      </c>
      <c r="AT3" s="38">
        <v>1</v>
      </c>
      <c r="AU3" s="38">
        <v>100</v>
      </c>
      <c r="AV3" s="38">
        <v>0</v>
      </c>
      <c r="AW3" s="38">
        <v>0</v>
      </c>
      <c r="AX3" s="60">
        <v>100</v>
      </c>
      <c r="AY3" s="61"/>
      <c r="AZ3" s="61"/>
      <c r="BA3" s="62"/>
      <c r="BI3" s="75"/>
      <c r="BJ3" s="75"/>
      <c r="BK3" s="75"/>
      <c r="BL3" s="75"/>
      <c r="BM3" s="75"/>
      <c r="BN3" s="75"/>
      <c r="BO3" s="75"/>
      <c r="BP3" s="75"/>
      <c r="BQ3" s="75"/>
      <c r="BR3" s="75"/>
      <c r="BS3" s="75"/>
    </row>
    <row r="4" s="24" customFormat="1" spans="1:71">
      <c r="A4" s="38">
        <v>2070002</v>
      </c>
      <c r="B4" s="38" t="s">
        <v>142</v>
      </c>
      <c r="C4" s="38" t="s">
        <v>148</v>
      </c>
      <c r="D4" s="38">
        <v>207</v>
      </c>
      <c r="E4" s="38">
        <v>0</v>
      </c>
      <c r="F4" s="38">
        <v>1</v>
      </c>
      <c r="G4" s="38">
        <v>20700</v>
      </c>
      <c r="H4" s="38">
        <v>2</v>
      </c>
      <c r="I4" s="38">
        <v>2</v>
      </c>
      <c r="J4" s="38">
        <v>0</v>
      </c>
      <c r="K4" s="38">
        <v>0</v>
      </c>
      <c r="L4" s="38">
        <v>0</v>
      </c>
      <c r="M4" s="38">
        <v>3</v>
      </c>
      <c r="N4" s="38">
        <v>0</v>
      </c>
      <c r="O4" s="38">
        <v>0</v>
      </c>
      <c r="P4" s="38">
        <v>0</v>
      </c>
      <c r="Q4" s="38">
        <v>44001</v>
      </c>
      <c r="R4" s="46">
        <f>V4*20</f>
        <v>1000000</v>
      </c>
      <c r="S4" s="46">
        <v>0</v>
      </c>
      <c r="T4" s="38">
        <v>0</v>
      </c>
      <c r="U4" s="46">
        <f>R4</f>
        <v>1000000</v>
      </c>
      <c r="V4" s="46">
        <v>50000</v>
      </c>
      <c r="W4" s="38">
        <v>46000</v>
      </c>
      <c r="X4" s="46">
        <v>50000</v>
      </c>
      <c r="Y4" s="38">
        <v>1</v>
      </c>
      <c r="Z4" s="52">
        <v>0</v>
      </c>
      <c r="AA4" s="38">
        <v>0</v>
      </c>
      <c r="AB4" s="38">
        <v>0</v>
      </c>
      <c r="AC4" s="38" t="s">
        <v>149</v>
      </c>
      <c r="AD4" s="38"/>
      <c r="AE4" s="38" t="s">
        <v>150</v>
      </c>
      <c r="AF4" s="38">
        <v>0</v>
      </c>
      <c r="AG4" s="46" t="s">
        <v>146</v>
      </c>
      <c r="AH4" s="46" t="str">
        <f>R4&amp;"|"&amp;(R4*5)</f>
        <v>1000000|5000000</v>
      </c>
      <c r="AI4" s="46" t="str">
        <f>R4*10&amp;"|"&amp;(R4*20)</f>
        <v>10000000|20000000</v>
      </c>
      <c r="AJ4" s="38">
        <v>0</v>
      </c>
      <c r="AK4" s="38">
        <v>500</v>
      </c>
      <c r="AL4" s="38">
        <v>1</v>
      </c>
      <c r="AM4" s="38"/>
      <c r="AN4" s="38">
        <v>207</v>
      </c>
      <c r="AO4" s="38">
        <v>1</v>
      </c>
      <c r="AP4" s="38" t="s">
        <v>147</v>
      </c>
      <c r="AQ4" s="38">
        <v>0</v>
      </c>
      <c r="AR4" s="38">
        <v>0</v>
      </c>
      <c r="AS4" s="38">
        <v>4</v>
      </c>
      <c r="AT4" s="38">
        <v>1</v>
      </c>
      <c r="AU4" s="38">
        <v>100</v>
      </c>
      <c r="AV4" s="38">
        <v>0</v>
      </c>
      <c r="AW4" s="38">
        <v>0</v>
      </c>
      <c r="AX4" s="60">
        <v>100</v>
      </c>
      <c r="AY4" s="61"/>
      <c r="AZ4" s="61"/>
      <c r="BA4" s="62"/>
      <c r="BI4" s="75"/>
      <c r="BJ4" s="75"/>
      <c r="BK4" s="75"/>
      <c r="BL4" s="75"/>
      <c r="BM4" s="75"/>
      <c r="BN4" s="75"/>
      <c r="BO4" s="75"/>
      <c r="BP4" s="75"/>
      <c r="BQ4" s="75"/>
      <c r="BR4" s="75"/>
      <c r="BS4" s="75"/>
    </row>
    <row r="5" s="24" customFormat="1" spans="1:71">
      <c r="A5" s="38">
        <v>2070003</v>
      </c>
      <c r="B5" s="38" t="s">
        <v>142</v>
      </c>
      <c r="C5" s="38" t="s">
        <v>151</v>
      </c>
      <c r="D5" s="38">
        <v>207</v>
      </c>
      <c r="E5" s="38">
        <v>0</v>
      </c>
      <c r="F5" s="38">
        <v>1</v>
      </c>
      <c r="G5" s="38">
        <v>20700</v>
      </c>
      <c r="H5" s="38">
        <v>2</v>
      </c>
      <c r="I5" s="38">
        <v>3</v>
      </c>
      <c r="J5" s="38">
        <v>0</v>
      </c>
      <c r="K5" s="38">
        <v>0</v>
      </c>
      <c r="L5" s="38">
        <v>0</v>
      </c>
      <c r="M5" s="38">
        <v>3</v>
      </c>
      <c r="N5" s="38">
        <v>0</v>
      </c>
      <c r="O5" s="38">
        <v>0</v>
      </c>
      <c r="P5" s="38">
        <v>0</v>
      </c>
      <c r="Q5" s="38">
        <v>44001</v>
      </c>
      <c r="R5" s="46">
        <f>V5*20</f>
        <v>4000000</v>
      </c>
      <c r="S5" s="46">
        <v>0</v>
      </c>
      <c r="T5" s="38">
        <v>0</v>
      </c>
      <c r="U5" s="46">
        <f>R5</f>
        <v>4000000</v>
      </c>
      <c r="V5" s="46">
        <v>200000</v>
      </c>
      <c r="W5" s="38">
        <v>46000</v>
      </c>
      <c r="X5" s="46">
        <v>200000</v>
      </c>
      <c r="Y5" s="38">
        <v>1</v>
      </c>
      <c r="Z5" s="52">
        <v>0</v>
      </c>
      <c r="AA5" s="38">
        <v>0</v>
      </c>
      <c r="AB5" s="38">
        <v>0</v>
      </c>
      <c r="AC5" s="38" t="s">
        <v>152</v>
      </c>
      <c r="AD5" s="38"/>
      <c r="AE5" s="38" t="s">
        <v>153</v>
      </c>
      <c r="AF5" s="38">
        <v>0</v>
      </c>
      <c r="AG5" s="46" t="s">
        <v>154</v>
      </c>
      <c r="AH5" s="46" t="str">
        <f>R5&amp;"|"&amp;(R5*5)</f>
        <v>4000000|20000000</v>
      </c>
      <c r="AI5" s="46" t="str">
        <f>R5*10&amp;"|"&amp;(R5*20)</f>
        <v>40000000|80000000</v>
      </c>
      <c r="AJ5" s="38">
        <v>0</v>
      </c>
      <c r="AK5" s="38">
        <v>500</v>
      </c>
      <c r="AL5" s="38">
        <v>1</v>
      </c>
      <c r="AM5" s="38"/>
      <c r="AN5" s="38">
        <v>207</v>
      </c>
      <c r="AO5" s="38">
        <v>1</v>
      </c>
      <c r="AP5" s="38" t="s">
        <v>147</v>
      </c>
      <c r="AQ5" s="38">
        <v>0</v>
      </c>
      <c r="AR5" s="38">
        <v>0</v>
      </c>
      <c r="AS5" s="38">
        <v>3</v>
      </c>
      <c r="AT5" s="38">
        <v>1</v>
      </c>
      <c r="AU5" s="38">
        <v>100</v>
      </c>
      <c r="AV5" s="38">
        <v>0</v>
      </c>
      <c r="AW5" s="38">
        <v>0</v>
      </c>
      <c r="AX5" s="60">
        <v>100</v>
      </c>
      <c r="AY5" s="61"/>
      <c r="AZ5" s="61"/>
      <c r="BA5" s="62"/>
      <c r="BI5" s="75"/>
      <c r="BJ5" s="75"/>
      <c r="BK5" s="75"/>
      <c r="BL5" s="75"/>
      <c r="BM5" s="75"/>
      <c r="BN5" s="75"/>
      <c r="BO5" s="75"/>
      <c r="BP5" s="75"/>
      <c r="BQ5" s="75"/>
      <c r="BR5" s="75"/>
      <c r="BS5" s="75"/>
    </row>
    <row r="6" s="25" customFormat="1" spans="1:71">
      <c r="A6" s="39">
        <v>2080001</v>
      </c>
      <c r="B6" s="39" t="s">
        <v>155</v>
      </c>
      <c r="C6" s="39" t="s">
        <v>143</v>
      </c>
      <c r="D6" s="39">
        <v>208</v>
      </c>
      <c r="E6" s="39">
        <v>0</v>
      </c>
      <c r="F6" s="39">
        <v>1</v>
      </c>
      <c r="G6" s="39">
        <v>20800</v>
      </c>
      <c r="H6" s="39">
        <v>2</v>
      </c>
      <c r="I6" s="39">
        <v>1</v>
      </c>
      <c r="J6" s="38">
        <v>0</v>
      </c>
      <c r="K6" s="38">
        <v>0</v>
      </c>
      <c r="L6" s="39">
        <v>0</v>
      </c>
      <c r="M6" s="39">
        <v>3</v>
      </c>
      <c r="N6" s="39">
        <v>0</v>
      </c>
      <c r="O6" s="39">
        <v>0</v>
      </c>
      <c r="P6" s="39">
        <v>0</v>
      </c>
      <c r="Q6" s="39">
        <v>44001</v>
      </c>
      <c r="R6" s="47">
        <f>V6*100</f>
        <v>1000000</v>
      </c>
      <c r="S6" s="47">
        <v>0</v>
      </c>
      <c r="T6" s="39">
        <v>0</v>
      </c>
      <c r="U6" s="47">
        <f t="shared" ref="U6:U11" si="0">R6</f>
        <v>1000000</v>
      </c>
      <c r="V6" s="47">
        <v>10000</v>
      </c>
      <c r="W6" s="39">
        <v>47000</v>
      </c>
      <c r="X6" s="47">
        <v>10000</v>
      </c>
      <c r="Y6" s="39">
        <v>1</v>
      </c>
      <c r="Z6" s="53">
        <v>0</v>
      </c>
      <c r="AA6" s="39">
        <v>0</v>
      </c>
      <c r="AB6" s="39">
        <v>0</v>
      </c>
      <c r="AC6" s="39" t="s">
        <v>144</v>
      </c>
      <c r="AD6" s="39"/>
      <c r="AE6" s="39" t="s">
        <v>145</v>
      </c>
      <c r="AF6" s="39">
        <v>0</v>
      </c>
      <c r="AG6" s="47" t="s">
        <v>146</v>
      </c>
      <c r="AH6" s="47" t="str">
        <f t="shared" ref="AH6:AH11" si="1">R6&amp;"|"&amp;(R6*5)</f>
        <v>1000000|5000000</v>
      </c>
      <c r="AI6" s="47" t="str">
        <f t="shared" ref="AI6:AI11" si="2">R6*10&amp;"|"&amp;(R6*20)</f>
        <v>10000000|20000000</v>
      </c>
      <c r="AJ6" s="39">
        <v>0</v>
      </c>
      <c r="AK6" s="39">
        <v>500</v>
      </c>
      <c r="AL6" s="39">
        <v>1</v>
      </c>
      <c r="AM6" s="39"/>
      <c r="AN6" s="39">
        <v>208</v>
      </c>
      <c r="AO6" s="39">
        <v>1</v>
      </c>
      <c r="AP6" s="39" t="s">
        <v>147</v>
      </c>
      <c r="AQ6" s="39">
        <v>0</v>
      </c>
      <c r="AR6" s="39">
        <v>0</v>
      </c>
      <c r="AS6" s="39">
        <v>4</v>
      </c>
      <c r="AT6" s="39">
        <v>1</v>
      </c>
      <c r="AU6" s="39">
        <v>100</v>
      </c>
      <c r="AV6" s="39">
        <v>0</v>
      </c>
      <c r="AW6" s="39">
        <v>0</v>
      </c>
      <c r="AX6" s="39">
        <v>100</v>
      </c>
      <c r="AY6" s="63"/>
      <c r="AZ6" s="63"/>
      <c r="BA6" s="64"/>
      <c r="BI6" s="76"/>
      <c r="BJ6" s="76"/>
      <c r="BK6" s="76"/>
      <c r="BL6" s="76"/>
      <c r="BM6" s="76"/>
      <c r="BN6" s="76"/>
      <c r="BO6" s="76"/>
      <c r="BP6" s="76"/>
      <c r="BQ6" s="76"/>
      <c r="BR6" s="76"/>
      <c r="BS6" s="76"/>
    </row>
    <row r="7" s="25" customFormat="1" spans="1:71">
      <c r="A7" s="39">
        <v>2080002</v>
      </c>
      <c r="B7" s="39" t="s">
        <v>155</v>
      </c>
      <c r="C7" s="39" t="s">
        <v>148</v>
      </c>
      <c r="D7" s="39">
        <v>208</v>
      </c>
      <c r="E7" s="39">
        <v>0</v>
      </c>
      <c r="F7" s="39">
        <v>1</v>
      </c>
      <c r="G7" s="39">
        <v>20800</v>
      </c>
      <c r="H7" s="39">
        <v>2</v>
      </c>
      <c r="I7" s="39">
        <v>2</v>
      </c>
      <c r="J7" s="38">
        <v>0</v>
      </c>
      <c r="K7" s="38">
        <v>0</v>
      </c>
      <c r="L7" s="39">
        <v>0</v>
      </c>
      <c r="M7" s="39">
        <v>3</v>
      </c>
      <c r="N7" s="39">
        <v>0</v>
      </c>
      <c r="O7" s="39">
        <v>0</v>
      </c>
      <c r="P7" s="39">
        <v>0</v>
      </c>
      <c r="Q7" s="39">
        <v>44001</v>
      </c>
      <c r="R7" s="47">
        <f>V7*100</f>
        <v>5000000</v>
      </c>
      <c r="S7" s="47">
        <v>0</v>
      </c>
      <c r="T7" s="39">
        <v>0</v>
      </c>
      <c r="U7" s="47">
        <f t="shared" si="0"/>
        <v>5000000</v>
      </c>
      <c r="V7" s="47">
        <v>50000</v>
      </c>
      <c r="W7" s="39">
        <v>47000</v>
      </c>
      <c r="X7" s="47">
        <v>50000</v>
      </c>
      <c r="Y7" s="39">
        <v>1</v>
      </c>
      <c r="Z7" s="53">
        <v>0</v>
      </c>
      <c r="AA7" s="39">
        <v>0</v>
      </c>
      <c r="AB7" s="39">
        <v>0</v>
      </c>
      <c r="AC7" s="39" t="s">
        <v>149</v>
      </c>
      <c r="AD7" s="39"/>
      <c r="AE7" s="39" t="s">
        <v>150</v>
      </c>
      <c r="AF7" s="39">
        <v>0</v>
      </c>
      <c r="AG7" s="47" t="s">
        <v>146</v>
      </c>
      <c r="AH7" s="47" t="str">
        <f t="shared" si="1"/>
        <v>5000000|25000000</v>
      </c>
      <c r="AI7" s="47" t="str">
        <f t="shared" si="2"/>
        <v>50000000|100000000</v>
      </c>
      <c r="AJ7" s="39">
        <v>0</v>
      </c>
      <c r="AK7" s="39">
        <v>500</v>
      </c>
      <c r="AL7" s="39">
        <v>1</v>
      </c>
      <c r="AM7" s="39"/>
      <c r="AN7" s="39">
        <v>208</v>
      </c>
      <c r="AO7" s="39">
        <v>1</v>
      </c>
      <c r="AP7" s="39" t="s">
        <v>147</v>
      </c>
      <c r="AQ7" s="39">
        <v>0</v>
      </c>
      <c r="AR7" s="39">
        <v>0</v>
      </c>
      <c r="AS7" s="39">
        <v>3</v>
      </c>
      <c r="AT7" s="39">
        <v>1</v>
      </c>
      <c r="AU7" s="39">
        <v>100</v>
      </c>
      <c r="AV7" s="39">
        <v>0</v>
      </c>
      <c r="AW7" s="39">
        <v>0</v>
      </c>
      <c r="AX7" s="39">
        <v>100</v>
      </c>
      <c r="AY7" s="63"/>
      <c r="AZ7" s="63"/>
      <c r="BA7" s="64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</row>
    <row r="8" s="25" customFormat="1" spans="1:71">
      <c r="A8" s="39">
        <v>2080003</v>
      </c>
      <c r="B8" s="39" t="s">
        <v>155</v>
      </c>
      <c r="C8" s="39" t="s">
        <v>151</v>
      </c>
      <c r="D8" s="39">
        <v>208</v>
      </c>
      <c r="E8" s="39">
        <v>0</v>
      </c>
      <c r="F8" s="39">
        <v>1</v>
      </c>
      <c r="G8" s="39">
        <v>20800</v>
      </c>
      <c r="H8" s="39">
        <v>2</v>
      </c>
      <c r="I8" s="39">
        <v>3</v>
      </c>
      <c r="J8" s="38">
        <v>0</v>
      </c>
      <c r="K8" s="38">
        <v>0</v>
      </c>
      <c r="L8" s="39">
        <v>0</v>
      </c>
      <c r="M8" s="39">
        <v>3</v>
      </c>
      <c r="N8" s="39">
        <v>0</v>
      </c>
      <c r="O8" s="39">
        <v>0</v>
      </c>
      <c r="P8" s="39">
        <v>0</v>
      </c>
      <c r="Q8" s="39">
        <v>44001</v>
      </c>
      <c r="R8" s="47">
        <f>V8*100</f>
        <v>20000000</v>
      </c>
      <c r="S8" s="47">
        <v>0</v>
      </c>
      <c r="T8" s="39">
        <v>0</v>
      </c>
      <c r="U8" s="47">
        <f t="shared" si="0"/>
        <v>20000000</v>
      </c>
      <c r="V8" s="47">
        <v>200000</v>
      </c>
      <c r="W8" s="39">
        <v>47000</v>
      </c>
      <c r="X8" s="47">
        <v>200000</v>
      </c>
      <c r="Y8" s="39">
        <v>1</v>
      </c>
      <c r="Z8" s="53">
        <v>0</v>
      </c>
      <c r="AA8" s="39">
        <v>0</v>
      </c>
      <c r="AB8" s="39">
        <v>0</v>
      </c>
      <c r="AC8" s="39" t="s">
        <v>152</v>
      </c>
      <c r="AD8" s="39"/>
      <c r="AE8" s="39" t="s">
        <v>153</v>
      </c>
      <c r="AF8" s="39">
        <v>0</v>
      </c>
      <c r="AG8" s="47" t="s">
        <v>154</v>
      </c>
      <c r="AH8" s="47" t="str">
        <f t="shared" si="1"/>
        <v>20000000|100000000</v>
      </c>
      <c r="AI8" s="47" t="str">
        <f t="shared" si="2"/>
        <v>200000000|400000000</v>
      </c>
      <c r="AJ8" s="39">
        <v>0</v>
      </c>
      <c r="AK8" s="39">
        <v>500</v>
      </c>
      <c r="AL8" s="39">
        <v>1</v>
      </c>
      <c r="AM8" s="39"/>
      <c r="AN8" s="39">
        <v>208</v>
      </c>
      <c r="AO8" s="39">
        <v>1</v>
      </c>
      <c r="AP8" s="39" t="s">
        <v>147</v>
      </c>
      <c r="AQ8" s="39">
        <v>0</v>
      </c>
      <c r="AR8" s="39">
        <v>0</v>
      </c>
      <c r="AS8" s="39">
        <v>2</v>
      </c>
      <c r="AT8" s="39">
        <v>1</v>
      </c>
      <c r="AU8" s="39">
        <v>100</v>
      </c>
      <c r="AV8" s="39">
        <v>0</v>
      </c>
      <c r="AW8" s="39">
        <v>0</v>
      </c>
      <c r="AX8" s="39">
        <v>100</v>
      </c>
      <c r="AY8" s="63"/>
      <c r="AZ8" s="63"/>
      <c r="BA8" s="64"/>
      <c r="BI8" s="76"/>
      <c r="BJ8" s="76"/>
      <c r="BK8" s="76"/>
      <c r="BL8" s="76"/>
      <c r="BM8" s="76"/>
      <c r="BN8" s="76"/>
      <c r="BO8" s="76"/>
      <c r="BP8" s="76"/>
      <c r="BQ8" s="76"/>
      <c r="BR8" s="76"/>
      <c r="BS8" s="76"/>
    </row>
    <row r="9" s="24" customFormat="1" spans="1:71">
      <c r="A9" s="38">
        <v>2090001</v>
      </c>
      <c r="B9" s="38" t="s">
        <v>156</v>
      </c>
      <c r="C9" s="38" t="s">
        <v>143</v>
      </c>
      <c r="D9" s="38">
        <v>209</v>
      </c>
      <c r="E9" s="38">
        <v>0</v>
      </c>
      <c r="F9" s="38">
        <v>1</v>
      </c>
      <c r="G9" s="38">
        <v>20900</v>
      </c>
      <c r="H9" s="38">
        <v>2</v>
      </c>
      <c r="I9" s="38">
        <v>1</v>
      </c>
      <c r="J9" s="38">
        <v>0</v>
      </c>
      <c r="K9" s="38">
        <v>0</v>
      </c>
      <c r="L9" s="38">
        <v>0</v>
      </c>
      <c r="M9" s="38">
        <v>3</v>
      </c>
      <c r="N9" s="38">
        <v>0</v>
      </c>
      <c r="O9" s="38">
        <v>0</v>
      </c>
      <c r="P9" s="38">
        <v>0</v>
      </c>
      <c r="Q9" s="38">
        <v>44001</v>
      </c>
      <c r="R9" s="46">
        <v>200000</v>
      </c>
      <c r="S9" s="46">
        <v>0</v>
      </c>
      <c r="T9" s="38">
        <v>0</v>
      </c>
      <c r="U9" s="46">
        <v>200000</v>
      </c>
      <c r="V9" s="46">
        <v>10000</v>
      </c>
      <c r="W9" s="38">
        <v>46000</v>
      </c>
      <c r="X9" s="46">
        <v>10000</v>
      </c>
      <c r="Y9" s="38">
        <v>1</v>
      </c>
      <c r="Z9" s="52">
        <v>0</v>
      </c>
      <c r="AA9" s="38">
        <v>0</v>
      </c>
      <c r="AB9" s="38">
        <v>0</v>
      </c>
      <c r="AC9" s="38" t="s">
        <v>144</v>
      </c>
      <c r="AD9" s="38"/>
      <c r="AE9" s="38" t="s">
        <v>145</v>
      </c>
      <c r="AF9" s="38">
        <v>0</v>
      </c>
      <c r="AG9" s="46" t="s">
        <v>146</v>
      </c>
      <c r="AH9" s="46" t="s">
        <v>157</v>
      </c>
      <c r="AI9" s="46" t="s">
        <v>158</v>
      </c>
      <c r="AJ9" s="38">
        <v>0</v>
      </c>
      <c r="AK9" s="38">
        <v>500</v>
      </c>
      <c r="AL9" s="38">
        <v>1</v>
      </c>
      <c r="AM9" s="38"/>
      <c r="AN9" s="38">
        <v>209</v>
      </c>
      <c r="AO9" s="38">
        <v>1</v>
      </c>
      <c r="AP9" s="38" t="s">
        <v>147</v>
      </c>
      <c r="AQ9" s="38">
        <v>0</v>
      </c>
      <c r="AR9" s="38">
        <v>0</v>
      </c>
      <c r="AS9" s="38">
        <v>6</v>
      </c>
      <c r="AT9" s="38">
        <v>1</v>
      </c>
      <c r="AU9" s="38">
        <v>100</v>
      </c>
      <c r="AV9" s="38">
        <v>0</v>
      </c>
      <c r="AW9" s="38">
        <v>0</v>
      </c>
      <c r="AX9" s="60">
        <v>100</v>
      </c>
      <c r="AY9" s="61"/>
      <c r="AZ9" s="61"/>
      <c r="BA9" s="62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</row>
    <row r="10" s="24" customFormat="1" spans="1:71">
      <c r="A10" s="38">
        <v>2090002</v>
      </c>
      <c r="B10" s="38" t="s">
        <v>156</v>
      </c>
      <c r="C10" s="38" t="s">
        <v>148</v>
      </c>
      <c r="D10" s="38">
        <v>209</v>
      </c>
      <c r="E10" s="38">
        <v>0</v>
      </c>
      <c r="F10" s="38">
        <v>1</v>
      </c>
      <c r="G10" s="38">
        <v>20900</v>
      </c>
      <c r="H10" s="38">
        <v>2</v>
      </c>
      <c r="I10" s="38">
        <v>2</v>
      </c>
      <c r="J10" s="38">
        <v>0</v>
      </c>
      <c r="K10" s="38">
        <v>0</v>
      </c>
      <c r="L10" s="38">
        <v>0</v>
      </c>
      <c r="M10" s="38">
        <v>3</v>
      </c>
      <c r="N10" s="38">
        <v>0</v>
      </c>
      <c r="O10" s="38">
        <v>0</v>
      </c>
      <c r="P10" s="38">
        <v>0</v>
      </c>
      <c r="Q10" s="38">
        <v>44001</v>
      </c>
      <c r="R10" s="46">
        <v>1000000</v>
      </c>
      <c r="S10" s="46">
        <v>0</v>
      </c>
      <c r="T10" s="38">
        <v>0</v>
      </c>
      <c r="U10" s="46">
        <v>1000000</v>
      </c>
      <c r="V10" s="46">
        <v>50000</v>
      </c>
      <c r="W10" s="38">
        <v>46000</v>
      </c>
      <c r="X10" s="46">
        <v>50000</v>
      </c>
      <c r="Y10" s="38">
        <v>1</v>
      </c>
      <c r="Z10" s="52">
        <v>0</v>
      </c>
      <c r="AA10" s="38">
        <v>0</v>
      </c>
      <c r="AB10" s="38">
        <v>0</v>
      </c>
      <c r="AC10" s="38" t="s">
        <v>149</v>
      </c>
      <c r="AD10" s="38"/>
      <c r="AE10" s="38" t="s">
        <v>150</v>
      </c>
      <c r="AF10" s="38">
        <v>0</v>
      </c>
      <c r="AG10" s="46" t="s">
        <v>146</v>
      </c>
      <c r="AH10" s="46" t="s">
        <v>159</v>
      </c>
      <c r="AI10" s="46" t="s">
        <v>160</v>
      </c>
      <c r="AJ10" s="38">
        <v>0</v>
      </c>
      <c r="AK10" s="38">
        <v>500</v>
      </c>
      <c r="AL10" s="38">
        <v>1</v>
      </c>
      <c r="AM10" s="38"/>
      <c r="AN10" s="38">
        <v>209</v>
      </c>
      <c r="AO10" s="38">
        <v>1</v>
      </c>
      <c r="AP10" s="38" t="s">
        <v>147</v>
      </c>
      <c r="AQ10" s="38">
        <v>0</v>
      </c>
      <c r="AR10" s="38">
        <v>0</v>
      </c>
      <c r="AS10" s="38">
        <v>4</v>
      </c>
      <c r="AT10" s="38">
        <v>1</v>
      </c>
      <c r="AU10" s="38">
        <v>100</v>
      </c>
      <c r="AV10" s="38">
        <v>0</v>
      </c>
      <c r="AW10" s="38">
        <v>0</v>
      </c>
      <c r="AX10" s="60">
        <v>100</v>
      </c>
      <c r="AY10" s="61"/>
      <c r="AZ10" s="61"/>
      <c r="BA10" s="62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</row>
    <row r="11" s="24" customFormat="1" spans="1:71">
      <c r="A11" s="38">
        <v>2090003</v>
      </c>
      <c r="B11" s="38" t="s">
        <v>156</v>
      </c>
      <c r="C11" s="38" t="s">
        <v>151</v>
      </c>
      <c r="D11" s="38">
        <v>209</v>
      </c>
      <c r="E11" s="38">
        <v>0</v>
      </c>
      <c r="F11" s="38">
        <v>1</v>
      </c>
      <c r="G11" s="38">
        <v>20900</v>
      </c>
      <c r="H11" s="38">
        <v>2</v>
      </c>
      <c r="I11" s="38">
        <v>3</v>
      </c>
      <c r="J11" s="38">
        <v>0</v>
      </c>
      <c r="K11" s="38">
        <v>0</v>
      </c>
      <c r="L11" s="38">
        <v>0</v>
      </c>
      <c r="M11" s="38">
        <v>3</v>
      </c>
      <c r="N11" s="38">
        <v>0</v>
      </c>
      <c r="O11" s="38">
        <v>0</v>
      </c>
      <c r="P11" s="38">
        <v>0</v>
      </c>
      <c r="Q11" s="38">
        <v>44001</v>
      </c>
      <c r="R11" s="46">
        <v>4000000</v>
      </c>
      <c r="S11" s="46">
        <v>0</v>
      </c>
      <c r="T11" s="38">
        <v>0</v>
      </c>
      <c r="U11" s="46">
        <v>4000000</v>
      </c>
      <c r="V11" s="46">
        <v>200000</v>
      </c>
      <c r="W11" s="38">
        <v>46000</v>
      </c>
      <c r="X11" s="46">
        <v>200000</v>
      </c>
      <c r="Y11" s="38">
        <v>1</v>
      </c>
      <c r="Z11" s="52">
        <v>0</v>
      </c>
      <c r="AA11" s="38">
        <v>0</v>
      </c>
      <c r="AB11" s="38">
        <v>0</v>
      </c>
      <c r="AC11" s="38" t="s">
        <v>152</v>
      </c>
      <c r="AD11" s="38"/>
      <c r="AE11" s="38" t="s">
        <v>153</v>
      </c>
      <c r="AF11" s="38">
        <v>0</v>
      </c>
      <c r="AG11" s="46" t="s">
        <v>154</v>
      </c>
      <c r="AH11" s="46" t="s">
        <v>161</v>
      </c>
      <c r="AI11" s="46" t="s">
        <v>162</v>
      </c>
      <c r="AJ11" s="38">
        <v>0</v>
      </c>
      <c r="AK11" s="38">
        <v>500</v>
      </c>
      <c r="AL11" s="38">
        <v>1</v>
      </c>
      <c r="AM11" s="38"/>
      <c r="AN11" s="38">
        <v>209</v>
      </c>
      <c r="AO11" s="38">
        <v>1</v>
      </c>
      <c r="AP11" s="38" t="s">
        <v>147</v>
      </c>
      <c r="AQ11" s="38">
        <v>0</v>
      </c>
      <c r="AR11" s="38">
        <v>0</v>
      </c>
      <c r="AS11" s="38">
        <v>3</v>
      </c>
      <c r="AT11" s="38">
        <v>1</v>
      </c>
      <c r="AU11" s="38">
        <v>100</v>
      </c>
      <c r="AV11" s="38">
        <v>0</v>
      </c>
      <c r="AW11" s="38">
        <v>0</v>
      </c>
      <c r="AX11" s="60">
        <v>100</v>
      </c>
      <c r="AY11" s="61"/>
      <c r="AZ11" s="61"/>
      <c r="BA11" s="62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</row>
    <row r="12" s="25" customFormat="1" spans="1:71">
      <c r="A12" s="39">
        <v>2100001</v>
      </c>
      <c r="B12" s="39" t="s">
        <v>163</v>
      </c>
      <c r="C12" s="39" t="s">
        <v>143</v>
      </c>
      <c r="D12" s="39">
        <v>210</v>
      </c>
      <c r="E12" s="39">
        <v>0</v>
      </c>
      <c r="F12" s="39">
        <v>1</v>
      </c>
      <c r="G12" s="39">
        <v>21000</v>
      </c>
      <c r="H12" s="39">
        <v>2</v>
      </c>
      <c r="I12" s="39">
        <v>1</v>
      </c>
      <c r="J12" s="38">
        <v>0</v>
      </c>
      <c r="K12" s="38">
        <v>0</v>
      </c>
      <c r="L12" s="39">
        <v>0</v>
      </c>
      <c r="M12" s="39">
        <v>3</v>
      </c>
      <c r="N12" s="39">
        <v>0</v>
      </c>
      <c r="O12" s="39">
        <v>0</v>
      </c>
      <c r="P12" s="39">
        <v>0</v>
      </c>
      <c r="Q12" s="39">
        <v>44001</v>
      </c>
      <c r="R12" s="47">
        <v>200000</v>
      </c>
      <c r="S12" s="47">
        <v>0</v>
      </c>
      <c r="T12" s="39">
        <v>0</v>
      </c>
      <c r="U12" s="47">
        <v>200000</v>
      </c>
      <c r="V12" s="47">
        <v>10000</v>
      </c>
      <c r="W12" s="39">
        <v>46000</v>
      </c>
      <c r="X12" s="47">
        <v>10000</v>
      </c>
      <c r="Y12" s="39">
        <v>1</v>
      </c>
      <c r="Z12" s="53">
        <v>0</v>
      </c>
      <c r="AA12" s="39">
        <v>0</v>
      </c>
      <c r="AB12" s="39">
        <v>0</v>
      </c>
      <c r="AC12" s="39" t="s">
        <v>144</v>
      </c>
      <c r="AD12" s="39"/>
      <c r="AE12" s="39" t="s">
        <v>145</v>
      </c>
      <c r="AF12" s="39">
        <v>0</v>
      </c>
      <c r="AG12" s="47" t="s">
        <v>146</v>
      </c>
      <c r="AH12" s="47" t="s">
        <v>157</v>
      </c>
      <c r="AI12" s="47" t="s">
        <v>158</v>
      </c>
      <c r="AJ12" s="39">
        <v>0</v>
      </c>
      <c r="AK12" s="39">
        <v>500</v>
      </c>
      <c r="AL12" s="39">
        <v>1</v>
      </c>
      <c r="AM12" s="39"/>
      <c r="AN12" s="39">
        <v>210</v>
      </c>
      <c r="AO12" s="39">
        <v>1</v>
      </c>
      <c r="AP12" s="39" t="s">
        <v>147</v>
      </c>
      <c r="AQ12" s="39">
        <v>0</v>
      </c>
      <c r="AR12" s="39">
        <v>0</v>
      </c>
      <c r="AS12" s="39">
        <v>6</v>
      </c>
      <c r="AT12" s="39">
        <v>1</v>
      </c>
      <c r="AU12" s="39">
        <v>100</v>
      </c>
      <c r="AV12" s="39">
        <v>0</v>
      </c>
      <c r="AW12" s="39">
        <v>0</v>
      </c>
      <c r="AX12" s="39">
        <v>100</v>
      </c>
      <c r="AY12" s="63"/>
      <c r="AZ12" s="63"/>
      <c r="BA12" s="64"/>
      <c r="BI12" s="76"/>
      <c r="BJ12" s="76"/>
      <c r="BK12" s="76"/>
      <c r="BL12" s="76"/>
      <c r="BM12" s="76"/>
      <c r="BN12" s="76"/>
      <c r="BO12" s="76"/>
      <c r="BP12" s="76"/>
      <c r="BQ12" s="76"/>
      <c r="BR12" s="76"/>
      <c r="BS12" s="76"/>
    </row>
    <row r="13" s="25" customFormat="1" spans="1:71">
      <c r="A13" s="39">
        <v>2100002</v>
      </c>
      <c r="B13" s="39" t="s">
        <v>163</v>
      </c>
      <c r="C13" s="39" t="s">
        <v>148</v>
      </c>
      <c r="D13" s="39">
        <v>210</v>
      </c>
      <c r="E13" s="39">
        <v>0</v>
      </c>
      <c r="F13" s="39">
        <v>1</v>
      </c>
      <c r="G13" s="39">
        <v>21000</v>
      </c>
      <c r="H13" s="39">
        <v>2</v>
      </c>
      <c r="I13" s="39">
        <v>2</v>
      </c>
      <c r="J13" s="38">
        <v>0</v>
      </c>
      <c r="K13" s="38">
        <v>0</v>
      </c>
      <c r="L13" s="39">
        <v>0</v>
      </c>
      <c r="M13" s="39">
        <v>3</v>
      </c>
      <c r="N13" s="39">
        <v>0</v>
      </c>
      <c r="O13" s="39">
        <v>0</v>
      </c>
      <c r="P13" s="39">
        <v>0</v>
      </c>
      <c r="Q13" s="39">
        <v>44001</v>
      </c>
      <c r="R13" s="47">
        <v>1000000</v>
      </c>
      <c r="S13" s="47">
        <v>0</v>
      </c>
      <c r="T13" s="39">
        <v>0</v>
      </c>
      <c r="U13" s="47">
        <v>1000000</v>
      </c>
      <c r="V13" s="47">
        <v>50000</v>
      </c>
      <c r="W13" s="39">
        <v>46000</v>
      </c>
      <c r="X13" s="47">
        <v>50000</v>
      </c>
      <c r="Y13" s="39">
        <v>1</v>
      </c>
      <c r="Z13" s="53">
        <v>0</v>
      </c>
      <c r="AA13" s="39">
        <v>0</v>
      </c>
      <c r="AB13" s="39">
        <v>0</v>
      </c>
      <c r="AC13" s="39" t="s">
        <v>149</v>
      </c>
      <c r="AD13" s="39"/>
      <c r="AE13" s="39" t="s">
        <v>150</v>
      </c>
      <c r="AF13" s="39">
        <v>0</v>
      </c>
      <c r="AG13" s="47" t="s">
        <v>146</v>
      </c>
      <c r="AH13" s="47" t="s">
        <v>159</v>
      </c>
      <c r="AI13" s="47" t="s">
        <v>160</v>
      </c>
      <c r="AJ13" s="39">
        <v>0</v>
      </c>
      <c r="AK13" s="39">
        <v>500</v>
      </c>
      <c r="AL13" s="39">
        <v>1</v>
      </c>
      <c r="AM13" s="39"/>
      <c r="AN13" s="39">
        <v>210</v>
      </c>
      <c r="AO13" s="39">
        <v>1</v>
      </c>
      <c r="AP13" s="39" t="s">
        <v>147</v>
      </c>
      <c r="AQ13" s="39">
        <v>0</v>
      </c>
      <c r="AR13" s="39">
        <v>0</v>
      </c>
      <c r="AS13" s="39">
        <v>4</v>
      </c>
      <c r="AT13" s="39">
        <v>1</v>
      </c>
      <c r="AU13" s="39">
        <v>100</v>
      </c>
      <c r="AV13" s="39">
        <v>0</v>
      </c>
      <c r="AW13" s="39">
        <v>0</v>
      </c>
      <c r="AX13" s="39">
        <v>100</v>
      </c>
      <c r="AY13" s="63"/>
      <c r="AZ13" s="63"/>
      <c r="BA13" s="64"/>
      <c r="BI13" s="76"/>
      <c r="BJ13" s="76"/>
      <c r="BK13" s="76"/>
      <c r="BL13" s="76"/>
      <c r="BM13" s="76"/>
      <c r="BN13" s="76"/>
      <c r="BO13" s="76"/>
      <c r="BP13" s="76"/>
      <c r="BQ13" s="76"/>
      <c r="BR13" s="76"/>
      <c r="BS13" s="76"/>
    </row>
    <row r="14" s="25" customFormat="1" spans="1:71">
      <c r="A14" s="39">
        <v>2100003</v>
      </c>
      <c r="B14" s="39" t="s">
        <v>163</v>
      </c>
      <c r="C14" s="39" t="s">
        <v>151</v>
      </c>
      <c r="D14" s="39">
        <v>210</v>
      </c>
      <c r="E14" s="39">
        <v>0</v>
      </c>
      <c r="F14" s="39">
        <v>1</v>
      </c>
      <c r="G14" s="39">
        <v>21000</v>
      </c>
      <c r="H14" s="39">
        <v>2</v>
      </c>
      <c r="I14" s="39">
        <v>3</v>
      </c>
      <c r="J14" s="38">
        <v>0</v>
      </c>
      <c r="K14" s="38">
        <v>0</v>
      </c>
      <c r="L14" s="39">
        <v>0</v>
      </c>
      <c r="M14" s="39">
        <v>3</v>
      </c>
      <c r="N14" s="39">
        <v>0</v>
      </c>
      <c r="O14" s="39">
        <v>0</v>
      </c>
      <c r="P14" s="39">
        <v>0</v>
      </c>
      <c r="Q14" s="39">
        <v>44001</v>
      </c>
      <c r="R14" s="47">
        <v>4000000</v>
      </c>
      <c r="S14" s="47">
        <v>0</v>
      </c>
      <c r="T14" s="39">
        <v>0</v>
      </c>
      <c r="U14" s="47">
        <v>4000000</v>
      </c>
      <c r="V14" s="47">
        <v>200000</v>
      </c>
      <c r="W14" s="39">
        <v>46000</v>
      </c>
      <c r="X14" s="47">
        <v>200000</v>
      </c>
      <c r="Y14" s="39">
        <v>1</v>
      </c>
      <c r="Z14" s="53">
        <v>0</v>
      </c>
      <c r="AA14" s="39">
        <v>0</v>
      </c>
      <c r="AB14" s="39">
        <v>0</v>
      </c>
      <c r="AC14" s="39" t="s">
        <v>152</v>
      </c>
      <c r="AD14" s="39"/>
      <c r="AE14" s="39" t="s">
        <v>153</v>
      </c>
      <c r="AF14" s="39">
        <v>0</v>
      </c>
      <c r="AG14" s="47" t="s">
        <v>154</v>
      </c>
      <c r="AH14" s="47" t="s">
        <v>161</v>
      </c>
      <c r="AI14" s="47" t="s">
        <v>162</v>
      </c>
      <c r="AJ14" s="39">
        <v>0</v>
      </c>
      <c r="AK14" s="39">
        <v>500</v>
      </c>
      <c r="AL14" s="39">
        <v>1</v>
      </c>
      <c r="AM14" s="39"/>
      <c r="AN14" s="39">
        <v>210</v>
      </c>
      <c r="AO14" s="39">
        <v>1</v>
      </c>
      <c r="AP14" s="39" t="s">
        <v>147</v>
      </c>
      <c r="AQ14" s="39">
        <v>0</v>
      </c>
      <c r="AR14" s="39">
        <v>0</v>
      </c>
      <c r="AS14" s="39">
        <v>3</v>
      </c>
      <c r="AT14" s="39">
        <v>1</v>
      </c>
      <c r="AU14" s="39">
        <v>100</v>
      </c>
      <c r="AV14" s="39">
        <v>0</v>
      </c>
      <c r="AW14" s="39">
        <v>0</v>
      </c>
      <c r="AX14" s="39">
        <v>100</v>
      </c>
      <c r="AY14" s="63"/>
      <c r="AZ14" s="63"/>
      <c r="BA14" s="64"/>
      <c r="BI14" s="76"/>
      <c r="BJ14" s="76"/>
      <c r="BK14" s="76"/>
      <c r="BL14" s="76"/>
      <c r="BM14" s="76"/>
      <c r="BN14" s="76"/>
      <c r="BO14" s="76"/>
      <c r="BP14" s="76"/>
      <c r="BQ14" s="76"/>
      <c r="BR14" s="76"/>
      <c r="BS14" s="76"/>
    </row>
    <row r="15" s="24" customFormat="1" spans="1:71">
      <c r="A15" s="38">
        <v>2400001</v>
      </c>
      <c r="B15" s="38" t="s">
        <v>164</v>
      </c>
      <c r="C15" s="38" t="s">
        <v>143</v>
      </c>
      <c r="D15" s="38">
        <v>240</v>
      </c>
      <c r="E15" s="38">
        <v>0</v>
      </c>
      <c r="F15" s="38">
        <v>0</v>
      </c>
      <c r="G15" s="38">
        <v>24000</v>
      </c>
      <c r="H15" s="38">
        <v>2</v>
      </c>
      <c r="I15" s="38">
        <v>1</v>
      </c>
      <c r="J15" s="38">
        <v>0</v>
      </c>
      <c r="K15" s="38">
        <v>0</v>
      </c>
      <c r="L15" s="38">
        <v>0</v>
      </c>
      <c r="M15" s="38">
        <v>3</v>
      </c>
      <c r="N15" s="38">
        <v>0</v>
      </c>
      <c r="O15" s="38">
        <v>0</v>
      </c>
      <c r="P15" s="38">
        <v>0</v>
      </c>
      <c r="Q15" s="38">
        <v>44001</v>
      </c>
      <c r="R15" s="46">
        <f t="shared" ref="R15:R20" si="3">V15*20</f>
        <v>200000</v>
      </c>
      <c r="S15" s="46">
        <v>2000000</v>
      </c>
      <c r="T15" s="38">
        <v>0</v>
      </c>
      <c r="U15" s="46">
        <f t="shared" ref="U15:U20" si="4">R15</f>
        <v>200000</v>
      </c>
      <c r="V15" s="46">
        <v>10000</v>
      </c>
      <c r="W15" s="38">
        <v>46000</v>
      </c>
      <c r="X15" s="46">
        <v>10000</v>
      </c>
      <c r="Y15" s="38">
        <v>1</v>
      </c>
      <c r="Z15" s="52">
        <v>0</v>
      </c>
      <c r="AA15" s="38">
        <v>0</v>
      </c>
      <c r="AB15" s="38">
        <v>0</v>
      </c>
      <c r="AC15" s="38" t="s">
        <v>144</v>
      </c>
      <c r="AD15" s="38"/>
      <c r="AE15" s="38" t="s">
        <v>165</v>
      </c>
      <c r="AF15" s="38">
        <v>0</v>
      </c>
      <c r="AG15" s="46" t="s">
        <v>146</v>
      </c>
      <c r="AH15" s="46" t="str">
        <f t="shared" ref="AH15:AH20" si="5">R15&amp;"|"&amp;(R15*5)</f>
        <v>200000|1000000</v>
      </c>
      <c r="AI15" s="46" t="str">
        <f>R15*9&amp;"|"&amp;(R15*10)</f>
        <v>1800000|2000000</v>
      </c>
      <c r="AJ15" s="38">
        <v>0</v>
      </c>
      <c r="AK15" s="38">
        <v>500</v>
      </c>
      <c r="AL15" s="38">
        <v>1</v>
      </c>
      <c r="AM15" s="38"/>
      <c r="AN15" s="38">
        <v>240</v>
      </c>
      <c r="AO15" s="38">
        <v>1</v>
      </c>
      <c r="AP15" s="38" t="s">
        <v>147</v>
      </c>
      <c r="AQ15" s="38">
        <v>0</v>
      </c>
      <c r="AR15" s="38">
        <v>0</v>
      </c>
      <c r="AS15" s="38">
        <v>6</v>
      </c>
      <c r="AT15" s="38">
        <v>1</v>
      </c>
      <c r="AU15" s="38">
        <v>100</v>
      </c>
      <c r="AV15" s="38">
        <v>0</v>
      </c>
      <c r="AW15" s="38">
        <v>0</v>
      </c>
      <c r="AX15" s="60">
        <v>100</v>
      </c>
      <c r="AY15" s="61"/>
      <c r="AZ15" s="61"/>
      <c r="BA15" s="62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</row>
    <row r="16" s="24" customFormat="1" spans="1:71">
      <c r="A16" s="38">
        <v>2400002</v>
      </c>
      <c r="B16" s="38" t="s">
        <v>164</v>
      </c>
      <c r="C16" s="38" t="s">
        <v>148</v>
      </c>
      <c r="D16" s="38">
        <v>240</v>
      </c>
      <c r="E16" s="38">
        <v>0</v>
      </c>
      <c r="F16" s="38">
        <v>0</v>
      </c>
      <c r="G16" s="38">
        <v>24000</v>
      </c>
      <c r="H16" s="38">
        <v>2</v>
      </c>
      <c r="I16" s="38">
        <v>2</v>
      </c>
      <c r="J16" s="38">
        <v>0</v>
      </c>
      <c r="K16" s="38">
        <v>0</v>
      </c>
      <c r="L16" s="38">
        <v>0</v>
      </c>
      <c r="M16" s="38">
        <v>3</v>
      </c>
      <c r="N16" s="38">
        <v>0</v>
      </c>
      <c r="O16" s="38">
        <v>0</v>
      </c>
      <c r="P16" s="38">
        <v>0</v>
      </c>
      <c r="Q16" s="38">
        <v>44001</v>
      </c>
      <c r="R16" s="46">
        <f t="shared" si="3"/>
        <v>1000000</v>
      </c>
      <c r="S16" s="46">
        <v>10000000</v>
      </c>
      <c r="T16" s="38">
        <v>0</v>
      </c>
      <c r="U16" s="46">
        <f t="shared" si="4"/>
        <v>1000000</v>
      </c>
      <c r="V16" s="46">
        <v>50000</v>
      </c>
      <c r="W16" s="38">
        <v>46000</v>
      </c>
      <c r="X16" s="46">
        <v>50000</v>
      </c>
      <c r="Y16" s="38">
        <v>1</v>
      </c>
      <c r="Z16" s="52">
        <v>0</v>
      </c>
      <c r="AA16" s="38">
        <v>0</v>
      </c>
      <c r="AB16" s="38">
        <v>0</v>
      </c>
      <c r="AC16" s="38" t="s">
        <v>149</v>
      </c>
      <c r="AD16" s="38"/>
      <c r="AE16" s="38" t="s">
        <v>166</v>
      </c>
      <c r="AF16" s="38">
        <v>0</v>
      </c>
      <c r="AG16" s="46" t="s">
        <v>146</v>
      </c>
      <c r="AH16" s="46" t="str">
        <f t="shared" si="5"/>
        <v>1000000|5000000</v>
      </c>
      <c r="AI16" s="46" t="str">
        <f>R16*9&amp;"|"&amp;(R16*10)</f>
        <v>9000000|10000000</v>
      </c>
      <c r="AJ16" s="38">
        <v>0</v>
      </c>
      <c r="AK16" s="38">
        <v>500</v>
      </c>
      <c r="AL16" s="38">
        <v>1</v>
      </c>
      <c r="AM16" s="38"/>
      <c r="AN16" s="38">
        <v>240</v>
      </c>
      <c r="AO16" s="38">
        <v>1</v>
      </c>
      <c r="AP16" s="38" t="s">
        <v>147</v>
      </c>
      <c r="AQ16" s="38">
        <v>0</v>
      </c>
      <c r="AR16" s="38">
        <v>0</v>
      </c>
      <c r="AS16" s="38">
        <v>4</v>
      </c>
      <c r="AT16" s="38">
        <v>1</v>
      </c>
      <c r="AU16" s="38">
        <v>100</v>
      </c>
      <c r="AV16" s="38">
        <v>0</v>
      </c>
      <c r="AW16" s="38">
        <v>0</v>
      </c>
      <c r="AX16" s="60">
        <v>100</v>
      </c>
      <c r="AY16" s="61"/>
      <c r="AZ16" s="61"/>
      <c r="BA16" s="62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</row>
    <row r="17" s="24" customFormat="1" spans="1:71">
      <c r="A17" s="38">
        <v>2400003</v>
      </c>
      <c r="B17" s="38" t="s">
        <v>164</v>
      </c>
      <c r="C17" s="38" t="s">
        <v>151</v>
      </c>
      <c r="D17" s="38">
        <v>240</v>
      </c>
      <c r="E17" s="38">
        <v>0</v>
      </c>
      <c r="F17" s="38">
        <v>0</v>
      </c>
      <c r="G17" s="38">
        <v>24000</v>
      </c>
      <c r="H17" s="38">
        <v>2</v>
      </c>
      <c r="I17" s="38">
        <v>3</v>
      </c>
      <c r="J17" s="38">
        <v>0</v>
      </c>
      <c r="K17" s="38">
        <v>0</v>
      </c>
      <c r="L17" s="38">
        <v>0</v>
      </c>
      <c r="M17" s="38">
        <v>3</v>
      </c>
      <c r="N17" s="38">
        <v>0</v>
      </c>
      <c r="O17" s="38">
        <v>0</v>
      </c>
      <c r="P17" s="38">
        <v>0</v>
      </c>
      <c r="Q17" s="38">
        <v>44001</v>
      </c>
      <c r="R17" s="46">
        <f t="shared" si="3"/>
        <v>4000000</v>
      </c>
      <c r="S17" s="46">
        <v>0</v>
      </c>
      <c r="T17" s="38">
        <v>0</v>
      </c>
      <c r="U17" s="46">
        <f t="shared" si="4"/>
        <v>4000000</v>
      </c>
      <c r="V17" s="46">
        <v>200000</v>
      </c>
      <c r="W17" s="38">
        <v>46000</v>
      </c>
      <c r="X17" s="46">
        <v>200000</v>
      </c>
      <c r="Y17" s="38">
        <v>1</v>
      </c>
      <c r="Z17" s="52">
        <v>0</v>
      </c>
      <c r="AA17" s="38">
        <v>0</v>
      </c>
      <c r="AB17" s="38">
        <v>0</v>
      </c>
      <c r="AC17" s="38" t="s">
        <v>152</v>
      </c>
      <c r="AD17" s="38"/>
      <c r="AE17" s="38" t="s">
        <v>167</v>
      </c>
      <c r="AF17" s="38">
        <v>0</v>
      </c>
      <c r="AG17" s="46" t="s">
        <v>154</v>
      </c>
      <c r="AH17" s="46" t="str">
        <f t="shared" si="5"/>
        <v>4000000|20000000</v>
      </c>
      <c r="AI17" s="46" t="str">
        <f>R17*10&amp;"|"&amp;(R17*20)</f>
        <v>40000000|80000000</v>
      </c>
      <c r="AJ17" s="38">
        <v>0</v>
      </c>
      <c r="AK17" s="38">
        <v>500</v>
      </c>
      <c r="AL17" s="38">
        <v>1</v>
      </c>
      <c r="AM17" s="38"/>
      <c r="AN17" s="38">
        <v>240</v>
      </c>
      <c r="AO17" s="38">
        <v>1</v>
      </c>
      <c r="AP17" s="38" t="s">
        <v>147</v>
      </c>
      <c r="AQ17" s="38">
        <v>0</v>
      </c>
      <c r="AR17" s="38">
        <v>0</v>
      </c>
      <c r="AS17" s="38">
        <v>3</v>
      </c>
      <c r="AT17" s="38">
        <v>1</v>
      </c>
      <c r="AU17" s="38">
        <v>100</v>
      </c>
      <c r="AV17" s="38">
        <v>0</v>
      </c>
      <c r="AW17" s="38">
        <v>0</v>
      </c>
      <c r="AX17" s="60">
        <v>100</v>
      </c>
      <c r="AY17" s="61"/>
      <c r="AZ17" s="61"/>
      <c r="BA17" s="62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</row>
    <row r="18" s="24" customFormat="1" spans="1:71">
      <c r="A18" s="38">
        <v>2400004</v>
      </c>
      <c r="B18" s="38" t="s">
        <v>164</v>
      </c>
      <c r="C18" s="38" t="s">
        <v>168</v>
      </c>
      <c r="D18" s="38">
        <v>240</v>
      </c>
      <c r="E18" s="38">
        <v>0</v>
      </c>
      <c r="F18" s="38">
        <v>0</v>
      </c>
      <c r="G18" s="38">
        <v>24000</v>
      </c>
      <c r="H18" s="38">
        <v>2</v>
      </c>
      <c r="I18" s="38">
        <v>4</v>
      </c>
      <c r="J18" s="38">
        <v>0</v>
      </c>
      <c r="K18" s="38">
        <v>0</v>
      </c>
      <c r="L18" s="38">
        <v>0</v>
      </c>
      <c r="M18" s="38">
        <v>3</v>
      </c>
      <c r="N18" s="38">
        <v>0</v>
      </c>
      <c r="O18" s="38">
        <v>0</v>
      </c>
      <c r="P18" s="38">
        <v>0</v>
      </c>
      <c r="Q18" s="38">
        <v>44001</v>
      </c>
      <c r="R18" s="46">
        <f t="shared" si="3"/>
        <v>20000000</v>
      </c>
      <c r="S18" s="46">
        <v>0</v>
      </c>
      <c r="T18" s="38">
        <v>0</v>
      </c>
      <c r="U18" s="46">
        <f t="shared" si="4"/>
        <v>20000000</v>
      </c>
      <c r="V18" s="46">
        <v>1000000</v>
      </c>
      <c r="W18" s="38">
        <v>46000</v>
      </c>
      <c r="X18" s="46">
        <v>1000000</v>
      </c>
      <c r="Y18" s="38">
        <v>1</v>
      </c>
      <c r="Z18" s="52">
        <v>0</v>
      </c>
      <c r="AA18" s="38">
        <v>0</v>
      </c>
      <c r="AB18" s="38">
        <v>0</v>
      </c>
      <c r="AC18" s="38">
        <v>0</v>
      </c>
      <c r="AD18" s="38"/>
      <c r="AE18" s="38" t="s">
        <v>169</v>
      </c>
      <c r="AF18" s="38">
        <v>0</v>
      </c>
      <c r="AG18" s="46" t="s">
        <v>154</v>
      </c>
      <c r="AH18" s="46" t="str">
        <f t="shared" si="5"/>
        <v>20000000|100000000</v>
      </c>
      <c r="AI18" s="46" t="str">
        <f>R18*10&amp;"|"&amp;(R18*20)</f>
        <v>200000000|400000000</v>
      </c>
      <c r="AJ18" s="38">
        <v>0</v>
      </c>
      <c r="AK18" s="38">
        <v>500</v>
      </c>
      <c r="AL18" s="38">
        <v>1</v>
      </c>
      <c r="AM18" s="38"/>
      <c r="AN18" s="38">
        <v>240</v>
      </c>
      <c r="AO18" s="38">
        <v>1</v>
      </c>
      <c r="AP18" s="38" t="s">
        <v>147</v>
      </c>
      <c r="AQ18" s="38">
        <v>0</v>
      </c>
      <c r="AR18" s="38">
        <v>0</v>
      </c>
      <c r="AS18" s="38">
        <v>3</v>
      </c>
      <c r="AT18" s="38">
        <v>1</v>
      </c>
      <c r="AU18" s="38">
        <v>100</v>
      </c>
      <c r="AV18" s="38">
        <v>0</v>
      </c>
      <c r="AW18" s="38">
        <v>0</v>
      </c>
      <c r="AX18" s="60">
        <v>100</v>
      </c>
      <c r="AY18" s="61"/>
      <c r="AZ18" s="61"/>
      <c r="BA18" s="62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</row>
    <row r="19" s="24" customFormat="1" spans="1:71">
      <c r="A19" s="38">
        <v>2400005</v>
      </c>
      <c r="B19" s="38" t="s">
        <v>164</v>
      </c>
      <c r="C19" s="38" t="s">
        <v>170</v>
      </c>
      <c r="D19" s="38">
        <v>240</v>
      </c>
      <c r="E19" s="38">
        <v>0</v>
      </c>
      <c r="F19" s="38">
        <v>0</v>
      </c>
      <c r="G19" s="38">
        <v>24000</v>
      </c>
      <c r="H19" s="38">
        <v>2</v>
      </c>
      <c r="I19" s="38">
        <v>5</v>
      </c>
      <c r="J19" s="38">
        <v>0</v>
      </c>
      <c r="K19" s="38">
        <v>0</v>
      </c>
      <c r="L19" s="38">
        <v>0</v>
      </c>
      <c r="M19" s="38">
        <v>3</v>
      </c>
      <c r="N19" s="38">
        <v>0</v>
      </c>
      <c r="O19" s="38">
        <v>0</v>
      </c>
      <c r="P19" s="38">
        <v>0</v>
      </c>
      <c r="Q19" s="38">
        <v>44001</v>
      </c>
      <c r="R19" s="46">
        <f t="shared" si="3"/>
        <v>100000000</v>
      </c>
      <c r="S19" s="46">
        <v>0</v>
      </c>
      <c r="T19" s="38">
        <v>0</v>
      </c>
      <c r="U19" s="46">
        <f t="shared" si="4"/>
        <v>100000000</v>
      </c>
      <c r="V19" s="46">
        <v>5000000</v>
      </c>
      <c r="W19" s="38">
        <v>46000</v>
      </c>
      <c r="X19" s="46">
        <v>5000000</v>
      </c>
      <c r="Y19" s="38">
        <v>1</v>
      </c>
      <c r="Z19" s="52">
        <v>0</v>
      </c>
      <c r="AA19" s="38">
        <v>0</v>
      </c>
      <c r="AB19" s="38">
        <v>0</v>
      </c>
      <c r="AC19" s="38">
        <v>0</v>
      </c>
      <c r="AD19" s="38"/>
      <c r="AE19" s="38" t="s">
        <v>171</v>
      </c>
      <c r="AF19" s="38">
        <v>0</v>
      </c>
      <c r="AG19" s="46" t="s">
        <v>154</v>
      </c>
      <c r="AH19" s="46" t="str">
        <f t="shared" si="5"/>
        <v>100000000|500000000</v>
      </c>
      <c r="AI19" s="46" t="str">
        <f>R19*10&amp;"|"&amp;(R19*20)</f>
        <v>1000000000|2000000000</v>
      </c>
      <c r="AJ19" s="38">
        <v>0</v>
      </c>
      <c r="AK19" s="38">
        <v>500</v>
      </c>
      <c r="AL19" s="38">
        <v>1</v>
      </c>
      <c r="AM19" s="38"/>
      <c r="AN19" s="38">
        <v>240</v>
      </c>
      <c r="AO19" s="38">
        <v>1</v>
      </c>
      <c r="AP19" s="38" t="s">
        <v>147</v>
      </c>
      <c r="AQ19" s="38">
        <v>0</v>
      </c>
      <c r="AR19" s="38">
        <v>0</v>
      </c>
      <c r="AS19" s="38">
        <v>3</v>
      </c>
      <c r="AT19" s="38">
        <v>1</v>
      </c>
      <c r="AU19" s="38">
        <v>100</v>
      </c>
      <c r="AV19" s="38">
        <v>0</v>
      </c>
      <c r="AW19" s="38">
        <v>0</v>
      </c>
      <c r="AX19" s="60">
        <v>100</v>
      </c>
      <c r="AY19" s="61"/>
      <c r="AZ19" s="61"/>
      <c r="BA19" s="62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</row>
    <row r="20" s="24" customFormat="1" spans="1:71">
      <c r="A20" s="38">
        <v>2400006</v>
      </c>
      <c r="B20" s="38" t="s">
        <v>164</v>
      </c>
      <c r="C20" s="38" t="s">
        <v>172</v>
      </c>
      <c r="D20" s="38">
        <v>240</v>
      </c>
      <c r="E20" s="38">
        <v>0</v>
      </c>
      <c r="F20" s="38">
        <v>0</v>
      </c>
      <c r="G20" s="38">
        <v>24000</v>
      </c>
      <c r="H20" s="38">
        <v>2</v>
      </c>
      <c r="I20" s="38">
        <v>6</v>
      </c>
      <c r="J20" s="38">
        <v>0</v>
      </c>
      <c r="K20" s="38">
        <v>0</v>
      </c>
      <c r="L20" s="38">
        <v>0</v>
      </c>
      <c r="M20" s="38">
        <v>3</v>
      </c>
      <c r="N20" s="38">
        <v>0</v>
      </c>
      <c r="O20" s="38">
        <v>0</v>
      </c>
      <c r="P20" s="38">
        <v>0</v>
      </c>
      <c r="Q20" s="38">
        <v>44001</v>
      </c>
      <c r="R20" s="46">
        <f t="shared" si="3"/>
        <v>400000000</v>
      </c>
      <c r="S20" s="46">
        <v>0</v>
      </c>
      <c r="T20" s="38">
        <v>0</v>
      </c>
      <c r="U20" s="46">
        <f t="shared" si="4"/>
        <v>400000000</v>
      </c>
      <c r="V20" s="46">
        <v>20000000</v>
      </c>
      <c r="W20" s="38">
        <v>46000</v>
      </c>
      <c r="X20" s="46">
        <v>20000000</v>
      </c>
      <c r="Y20" s="38">
        <v>1</v>
      </c>
      <c r="Z20" s="52">
        <v>0</v>
      </c>
      <c r="AA20" s="38">
        <v>0</v>
      </c>
      <c r="AB20" s="38">
        <v>0</v>
      </c>
      <c r="AC20" s="38">
        <v>0</v>
      </c>
      <c r="AD20" s="38"/>
      <c r="AE20" s="38" t="s">
        <v>173</v>
      </c>
      <c r="AF20" s="38">
        <v>0</v>
      </c>
      <c r="AG20" s="46" t="s">
        <v>154</v>
      </c>
      <c r="AH20" s="46" t="str">
        <f t="shared" si="5"/>
        <v>400000000|2000000000</v>
      </c>
      <c r="AI20" s="46" t="str">
        <f>R20*10&amp;"|"&amp;(R20*20)</f>
        <v>4000000000|8000000000</v>
      </c>
      <c r="AJ20" s="38">
        <v>0</v>
      </c>
      <c r="AK20" s="38">
        <v>500</v>
      </c>
      <c r="AL20" s="38">
        <v>1</v>
      </c>
      <c r="AM20" s="38"/>
      <c r="AN20" s="38">
        <v>240</v>
      </c>
      <c r="AO20" s="38">
        <v>1</v>
      </c>
      <c r="AP20" s="38" t="s">
        <v>147</v>
      </c>
      <c r="AQ20" s="38">
        <v>0</v>
      </c>
      <c r="AR20" s="38">
        <v>0</v>
      </c>
      <c r="AS20" s="38">
        <v>3</v>
      </c>
      <c r="AT20" s="38">
        <v>1</v>
      </c>
      <c r="AU20" s="38">
        <v>100</v>
      </c>
      <c r="AV20" s="38">
        <v>0</v>
      </c>
      <c r="AW20" s="38">
        <v>0</v>
      </c>
      <c r="AX20" s="60">
        <v>100</v>
      </c>
      <c r="AY20" s="61"/>
      <c r="AZ20" s="61"/>
      <c r="BA20" s="62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</row>
    <row r="21" s="26" customFormat="1" spans="1:71">
      <c r="A21" s="40">
        <v>2440001</v>
      </c>
      <c r="B21" s="40" t="s">
        <v>174</v>
      </c>
      <c r="C21" s="40" t="s">
        <v>143</v>
      </c>
      <c r="D21" s="40">
        <v>244</v>
      </c>
      <c r="E21" s="40">
        <v>0</v>
      </c>
      <c r="F21" s="40">
        <v>0</v>
      </c>
      <c r="G21" s="40">
        <v>24400</v>
      </c>
      <c r="H21" s="40">
        <v>2</v>
      </c>
      <c r="I21" s="40">
        <v>1</v>
      </c>
      <c r="J21" s="40">
        <v>0</v>
      </c>
      <c r="K21" s="40">
        <v>0</v>
      </c>
      <c r="L21" s="40">
        <v>0</v>
      </c>
      <c r="M21" s="40">
        <v>3</v>
      </c>
      <c r="N21" s="40">
        <v>0</v>
      </c>
      <c r="O21" s="40">
        <v>0</v>
      </c>
      <c r="P21" s="40">
        <v>0</v>
      </c>
      <c r="Q21" s="40">
        <v>44001</v>
      </c>
      <c r="R21" s="48">
        <v>200000</v>
      </c>
      <c r="S21" s="48">
        <v>2000000</v>
      </c>
      <c r="T21" s="40">
        <v>0</v>
      </c>
      <c r="U21" s="48">
        <v>200000</v>
      </c>
      <c r="V21" s="48">
        <v>100000</v>
      </c>
      <c r="W21" s="40">
        <v>46000</v>
      </c>
      <c r="X21" s="48">
        <v>100000</v>
      </c>
      <c r="Y21" s="40">
        <v>1</v>
      </c>
      <c r="Z21" s="54">
        <v>0</v>
      </c>
      <c r="AA21" s="40">
        <v>0</v>
      </c>
      <c r="AB21" s="40">
        <v>0</v>
      </c>
      <c r="AC21" s="40" t="s">
        <v>144</v>
      </c>
      <c r="AD21" s="40"/>
      <c r="AE21" s="40" t="s">
        <v>165</v>
      </c>
      <c r="AF21" s="40">
        <v>0</v>
      </c>
      <c r="AG21" s="48" t="s">
        <v>146</v>
      </c>
      <c r="AH21" s="48" t="s">
        <v>157</v>
      </c>
      <c r="AI21" s="48" t="s">
        <v>175</v>
      </c>
      <c r="AJ21" s="40">
        <v>0</v>
      </c>
      <c r="AK21" s="40">
        <v>500</v>
      </c>
      <c r="AL21" s="40">
        <v>1</v>
      </c>
      <c r="AM21" s="40"/>
      <c r="AN21" s="40">
        <v>244</v>
      </c>
      <c r="AO21" s="40">
        <v>1</v>
      </c>
      <c r="AP21" s="40" t="s">
        <v>147</v>
      </c>
      <c r="AQ21" s="40">
        <v>0</v>
      </c>
      <c r="AR21" s="40">
        <v>0</v>
      </c>
      <c r="AS21" s="40">
        <v>6</v>
      </c>
      <c r="AT21" s="40">
        <v>1</v>
      </c>
      <c r="AU21" s="40">
        <v>100</v>
      </c>
      <c r="AV21" s="40">
        <v>0</v>
      </c>
      <c r="AW21" s="40">
        <v>0</v>
      </c>
      <c r="AX21" s="40">
        <v>100</v>
      </c>
      <c r="AY21" s="65"/>
      <c r="AZ21" s="65"/>
      <c r="BA21" s="66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</row>
    <row r="22" s="26" customFormat="1" spans="1:71">
      <c r="A22" s="40">
        <v>2440002</v>
      </c>
      <c r="B22" s="40" t="s">
        <v>174</v>
      </c>
      <c r="C22" s="40" t="s">
        <v>148</v>
      </c>
      <c r="D22" s="40">
        <v>244</v>
      </c>
      <c r="E22" s="40">
        <v>0</v>
      </c>
      <c r="F22" s="40">
        <v>0</v>
      </c>
      <c r="G22" s="40">
        <v>24400</v>
      </c>
      <c r="H22" s="40">
        <v>2</v>
      </c>
      <c r="I22" s="40">
        <v>2</v>
      </c>
      <c r="J22" s="40">
        <v>0</v>
      </c>
      <c r="K22" s="40">
        <v>0</v>
      </c>
      <c r="L22" s="40">
        <v>0</v>
      </c>
      <c r="M22" s="40">
        <v>3</v>
      </c>
      <c r="N22" s="40">
        <v>0</v>
      </c>
      <c r="O22" s="40">
        <v>0</v>
      </c>
      <c r="P22" s="40">
        <v>0</v>
      </c>
      <c r="Q22" s="40">
        <v>44001</v>
      </c>
      <c r="R22" s="48">
        <v>1000000</v>
      </c>
      <c r="S22" s="48">
        <v>10000000</v>
      </c>
      <c r="T22" s="40">
        <v>0</v>
      </c>
      <c r="U22" s="48">
        <v>1000000</v>
      </c>
      <c r="V22" s="48">
        <v>500000</v>
      </c>
      <c r="W22" s="40">
        <v>46000</v>
      </c>
      <c r="X22" s="48">
        <v>500000</v>
      </c>
      <c r="Y22" s="40">
        <v>1</v>
      </c>
      <c r="Z22" s="54">
        <v>0</v>
      </c>
      <c r="AA22" s="40">
        <v>0</v>
      </c>
      <c r="AB22" s="40">
        <v>0</v>
      </c>
      <c r="AC22" s="40" t="s">
        <v>149</v>
      </c>
      <c r="AD22" s="40"/>
      <c r="AE22" s="40" t="s">
        <v>166</v>
      </c>
      <c r="AF22" s="40">
        <v>0</v>
      </c>
      <c r="AG22" s="48" t="s">
        <v>146</v>
      </c>
      <c r="AH22" s="48" t="s">
        <v>159</v>
      </c>
      <c r="AI22" s="48" t="s">
        <v>176</v>
      </c>
      <c r="AJ22" s="40">
        <v>0</v>
      </c>
      <c r="AK22" s="40">
        <v>500</v>
      </c>
      <c r="AL22" s="40">
        <v>1</v>
      </c>
      <c r="AM22" s="40"/>
      <c r="AN22" s="40">
        <v>244</v>
      </c>
      <c r="AO22" s="40">
        <v>1</v>
      </c>
      <c r="AP22" s="40" t="s">
        <v>147</v>
      </c>
      <c r="AQ22" s="40">
        <v>0</v>
      </c>
      <c r="AR22" s="40">
        <v>0</v>
      </c>
      <c r="AS22" s="40">
        <v>4</v>
      </c>
      <c r="AT22" s="40">
        <v>1</v>
      </c>
      <c r="AU22" s="40">
        <v>100</v>
      </c>
      <c r="AV22" s="40">
        <v>0</v>
      </c>
      <c r="AW22" s="40">
        <v>0</v>
      </c>
      <c r="AX22" s="40">
        <v>100</v>
      </c>
      <c r="AY22" s="65"/>
      <c r="AZ22" s="65"/>
      <c r="BA22" s="66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</row>
    <row r="23" s="26" customFormat="1" spans="1:71">
      <c r="A23" s="40">
        <v>2440003</v>
      </c>
      <c r="B23" s="40" t="s">
        <v>174</v>
      </c>
      <c r="C23" s="40" t="s">
        <v>151</v>
      </c>
      <c r="D23" s="40">
        <v>244</v>
      </c>
      <c r="E23" s="40">
        <v>0</v>
      </c>
      <c r="F23" s="40">
        <v>0</v>
      </c>
      <c r="G23" s="40">
        <v>24400</v>
      </c>
      <c r="H23" s="40">
        <v>2</v>
      </c>
      <c r="I23" s="40">
        <v>3</v>
      </c>
      <c r="J23" s="40">
        <v>0</v>
      </c>
      <c r="K23" s="40">
        <v>0</v>
      </c>
      <c r="L23" s="40">
        <v>0</v>
      </c>
      <c r="M23" s="40">
        <v>3</v>
      </c>
      <c r="N23" s="40">
        <v>0</v>
      </c>
      <c r="O23" s="40">
        <v>0</v>
      </c>
      <c r="P23" s="40">
        <v>0</v>
      </c>
      <c r="Q23" s="40">
        <v>44001</v>
      </c>
      <c r="R23" s="48">
        <v>4000000</v>
      </c>
      <c r="S23" s="48">
        <v>0</v>
      </c>
      <c r="T23" s="40">
        <v>0</v>
      </c>
      <c r="U23" s="48">
        <v>4000000</v>
      </c>
      <c r="V23" s="48">
        <v>2000000</v>
      </c>
      <c r="W23" s="40">
        <v>46000</v>
      </c>
      <c r="X23" s="48">
        <v>2000000</v>
      </c>
      <c r="Y23" s="40">
        <v>1</v>
      </c>
      <c r="Z23" s="54">
        <v>0</v>
      </c>
      <c r="AA23" s="40">
        <v>0</v>
      </c>
      <c r="AB23" s="40">
        <v>0</v>
      </c>
      <c r="AC23" s="40" t="s">
        <v>152</v>
      </c>
      <c r="AD23" s="40"/>
      <c r="AE23" s="40" t="s">
        <v>167</v>
      </c>
      <c r="AF23" s="40">
        <v>0</v>
      </c>
      <c r="AG23" s="48" t="s">
        <v>154</v>
      </c>
      <c r="AH23" s="48" t="s">
        <v>161</v>
      </c>
      <c r="AI23" s="48" t="s">
        <v>162</v>
      </c>
      <c r="AJ23" s="40">
        <v>0</v>
      </c>
      <c r="AK23" s="40">
        <v>500</v>
      </c>
      <c r="AL23" s="40">
        <v>1</v>
      </c>
      <c r="AM23" s="40"/>
      <c r="AN23" s="40">
        <v>244</v>
      </c>
      <c r="AO23" s="40">
        <v>1</v>
      </c>
      <c r="AP23" s="40" t="s">
        <v>147</v>
      </c>
      <c r="AQ23" s="40">
        <v>0</v>
      </c>
      <c r="AR23" s="40">
        <v>0</v>
      </c>
      <c r="AS23" s="40">
        <v>3</v>
      </c>
      <c r="AT23" s="40">
        <v>1</v>
      </c>
      <c r="AU23" s="40">
        <v>100</v>
      </c>
      <c r="AV23" s="40">
        <v>0</v>
      </c>
      <c r="AW23" s="40">
        <v>0</v>
      </c>
      <c r="AX23" s="40">
        <v>100</v>
      </c>
      <c r="AY23" s="65"/>
      <c r="AZ23" s="65"/>
      <c r="BA23" s="66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</row>
    <row r="24" s="26" customFormat="1" spans="1:71">
      <c r="A24" s="40">
        <v>2440004</v>
      </c>
      <c r="B24" s="40" t="s">
        <v>174</v>
      </c>
      <c r="C24" s="40" t="s">
        <v>168</v>
      </c>
      <c r="D24" s="40">
        <v>244</v>
      </c>
      <c r="E24" s="40">
        <v>0</v>
      </c>
      <c r="F24" s="40">
        <v>0</v>
      </c>
      <c r="G24" s="40">
        <v>24400</v>
      </c>
      <c r="H24" s="40">
        <v>2</v>
      </c>
      <c r="I24" s="40">
        <v>4</v>
      </c>
      <c r="J24" s="40">
        <v>0</v>
      </c>
      <c r="K24" s="40">
        <v>0</v>
      </c>
      <c r="L24" s="40">
        <v>0</v>
      </c>
      <c r="M24" s="40">
        <v>3</v>
      </c>
      <c r="N24" s="40">
        <v>0</v>
      </c>
      <c r="O24" s="40">
        <v>0</v>
      </c>
      <c r="P24" s="40">
        <v>0</v>
      </c>
      <c r="Q24" s="40">
        <v>44001</v>
      </c>
      <c r="R24" s="48">
        <v>20000000</v>
      </c>
      <c r="S24" s="48">
        <v>0</v>
      </c>
      <c r="T24" s="40">
        <v>0</v>
      </c>
      <c r="U24" s="48">
        <v>20000000</v>
      </c>
      <c r="V24" s="48">
        <v>10000000</v>
      </c>
      <c r="W24" s="40">
        <v>46000</v>
      </c>
      <c r="X24" s="48">
        <v>10000000</v>
      </c>
      <c r="Y24" s="40">
        <v>1</v>
      </c>
      <c r="Z24" s="54">
        <v>0</v>
      </c>
      <c r="AA24" s="40">
        <v>0</v>
      </c>
      <c r="AB24" s="40">
        <v>0</v>
      </c>
      <c r="AC24" s="40">
        <v>0</v>
      </c>
      <c r="AD24" s="40"/>
      <c r="AE24" s="40" t="s">
        <v>169</v>
      </c>
      <c r="AF24" s="40">
        <v>0</v>
      </c>
      <c r="AG24" s="48" t="s">
        <v>154</v>
      </c>
      <c r="AH24" s="48" t="s">
        <v>177</v>
      </c>
      <c r="AI24" s="48" t="s">
        <v>178</v>
      </c>
      <c r="AJ24" s="40">
        <v>0</v>
      </c>
      <c r="AK24" s="40">
        <v>500</v>
      </c>
      <c r="AL24" s="40">
        <v>1</v>
      </c>
      <c r="AM24" s="40"/>
      <c r="AN24" s="40">
        <v>244</v>
      </c>
      <c r="AO24" s="40">
        <v>1</v>
      </c>
      <c r="AP24" s="40" t="s">
        <v>147</v>
      </c>
      <c r="AQ24" s="40">
        <v>0</v>
      </c>
      <c r="AR24" s="40">
        <v>0</v>
      </c>
      <c r="AS24" s="40">
        <v>3</v>
      </c>
      <c r="AT24" s="40">
        <v>1</v>
      </c>
      <c r="AU24" s="40">
        <v>100</v>
      </c>
      <c r="AV24" s="40">
        <v>0</v>
      </c>
      <c r="AW24" s="40">
        <v>0</v>
      </c>
      <c r="AX24" s="40">
        <v>100</v>
      </c>
      <c r="AY24" s="65"/>
      <c r="AZ24" s="65"/>
      <c r="BA24" s="66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</row>
    <row r="25" s="26" customFormat="1" spans="1:71">
      <c r="A25" s="40">
        <v>2440005</v>
      </c>
      <c r="B25" s="40" t="s">
        <v>174</v>
      </c>
      <c r="C25" s="40" t="s">
        <v>170</v>
      </c>
      <c r="D25" s="40">
        <v>244</v>
      </c>
      <c r="E25" s="40">
        <v>0</v>
      </c>
      <c r="F25" s="40">
        <v>0</v>
      </c>
      <c r="G25" s="40">
        <v>24400</v>
      </c>
      <c r="H25" s="40">
        <v>2</v>
      </c>
      <c r="I25" s="40">
        <v>5</v>
      </c>
      <c r="J25" s="40">
        <v>0</v>
      </c>
      <c r="K25" s="40">
        <v>0</v>
      </c>
      <c r="L25" s="40">
        <v>0</v>
      </c>
      <c r="M25" s="40">
        <v>3</v>
      </c>
      <c r="N25" s="40">
        <v>0</v>
      </c>
      <c r="O25" s="40">
        <v>0</v>
      </c>
      <c r="P25" s="40">
        <v>0</v>
      </c>
      <c r="Q25" s="40">
        <v>44001</v>
      </c>
      <c r="R25" s="48">
        <v>100000000</v>
      </c>
      <c r="S25" s="48">
        <v>0</v>
      </c>
      <c r="T25" s="40">
        <v>0</v>
      </c>
      <c r="U25" s="48">
        <v>100000000</v>
      </c>
      <c r="V25" s="48">
        <v>50000000</v>
      </c>
      <c r="W25" s="40">
        <v>46000</v>
      </c>
      <c r="X25" s="48">
        <v>50000000</v>
      </c>
      <c r="Y25" s="40">
        <v>1</v>
      </c>
      <c r="Z25" s="54">
        <v>0</v>
      </c>
      <c r="AA25" s="40">
        <v>0</v>
      </c>
      <c r="AB25" s="40">
        <v>0</v>
      </c>
      <c r="AC25" s="40">
        <v>0</v>
      </c>
      <c r="AD25" s="40"/>
      <c r="AE25" s="40" t="s">
        <v>171</v>
      </c>
      <c r="AF25" s="40">
        <v>0</v>
      </c>
      <c r="AG25" s="48" t="s">
        <v>154</v>
      </c>
      <c r="AH25" s="48" t="s">
        <v>179</v>
      </c>
      <c r="AI25" s="48" t="s">
        <v>180</v>
      </c>
      <c r="AJ25" s="40">
        <v>0</v>
      </c>
      <c r="AK25" s="40">
        <v>500</v>
      </c>
      <c r="AL25" s="40">
        <v>1</v>
      </c>
      <c r="AM25" s="40"/>
      <c r="AN25" s="40">
        <v>244</v>
      </c>
      <c r="AO25" s="40">
        <v>1</v>
      </c>
      <c r="AP25" s="40" t="s">
        <v>147</v>
      </c>
      <c r="AQ25" s="40">
        <v>0</v>
      </c>
      <c r="AR25" s="40">
        <v>0</v>
      </c>
      <c r="AS25" s="40">
        <v>3</v>
      </c>
      <c r="AT25" s="40">
        <v>1</v>
      </c>
      <c r="AU25" s="40">
        <v>100</v>
      </c>
      <c r="AV25" s="40">
        <v>0</v>
      </c>
      <c r="AW25" s="40">
        <v>0</v>
      </c>
      <c r="AX25" s="40">
        <v>100</v>
      </c>
      <c r="AY25" s="65"/>
      <c r="AZ25" s="65"/>
      <c r="BA25" s="66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</row>
    <row r="26" s="26" customFormat="1" spans="1:71">
      <c r="A26" s="40">
        <v>2440006</v>
      </c>
      <c r="B26" s="40" t="s">
        <v>174</v>
      </c>
      <c r="C26" s="40" t="s">
        <v>172</v>
      </c>
      <c r="D26" s="40">
        <v>244</v>
      </c>
      <c r="E26" s="40">
        <v>0</v>
      </c>
      <c r="F26" s="40">
        <v>0</v>
      </c>
      <c r="G26" s="40">
        <v>24400</v>
      </c>
      <c r="H26" s="40">
        <v>2</v>
      </c>
      <c r="I26" s="40">
        <v>6</v>
      </c>
      <c r="J26" s="40">
        <v>0</v>
      </c>
      <c r="K26" s="40">
        <v>0</v>
      </c>
      <c r="L26" s="40">
        <v>0</v>
      </c>
      <c r="M26" s="40">
        <v>3</v>
      </c>
      <c r="N26" s="40">
        <v>0</v>
      </c>
      <c r="O26" s="40">
        <v>0</v>
      </c>
      <c r="P26" s="40">
        <v>0</v>
      </c>
      <c r="Q26" s="40">
        <v>44001</v>
      </c>
      <c r="R26" s="48">
        <v>400000000</v>
      </c>
      <c r="S26" s="48">
        <v>0</v>
      </c>
      <c r="T26" s="40">
        <v>0</v>
      </c>
      <c r="U26" s="48">
        <v>400000000</v>
      </c>
      <c r="V26" s="48">
        <v>200000000</v>
      </c>
      <c r="W26" s="40">
        <v>46000</v>
      </c>
      <c r="X26" s="48">
        <v>200000000</v>
      </c>
      <c r="Y26" s="40">
        <v>1</v>
      </c>
      <c r="Z26" s="54">
        <v>0</v>
      </c>
      <c r="AA26" s="40">
        <v>0</v>
      </c>
      <c r="AB26" s="40">
        <v>0</v>
      </c>
      <c r="AC26" s="40">
        <v>0</v>
      </c>
      <c r="AD26" s="40"/>
      <c r="AE26" s="40" t="s">
        <v>173</v>
      </c>
      <c r="AF26" s="40">
        <v>0</v>
      </c>
      <c r="AG26" s="48" t="s">
        <v>154</v>
      </c>
      <c r="AH26" s="48" t="s">
        <v>181</v>
      </c>
      <c r="AI26" s="48" t="s">
        <v>182</v>
      </c>
      <c r="AJ26" s="40">
        <v>0</v>
      </c>
      <c r="AK26" s="40">
        <v>500</v>
      </c>
      <c r="AL26" s="40">
        <v>1</v>
      </c>
      <c r="AM26" s="40"/>
      <c r="AN26" s="40">
        <v>244</v>
      </c>
      <c r="AO26" s="40">
        <v>1</v>
      </c>
      <c r="AP26" s="40" t="s">
        <v>147</v>
      </c>
      <c r="AQ26" s="40">
        <v>0</v>
      </c>
      <c r="AR26" s="40">
        <v>0</v>
      </c>
      <c r="AS26" s="40">
        <v>3</v>
      </c>
      <c r="AT26" s="40">
        <v>1</v>
      </c>
      <c r="AU26" s="40">
        <v>100</v>
      </c>
      <c r="AV26" s="40">
        <v>0</v>
      </c>
      <c r="AW26" s="40">
        <v>0</v>
      </c>
      <c r="AX26" s="40">
        <v>100</v>
      </c>
      <c r="AY26" s="65"/>
      <c r="AZ26" s="65"/>
      <c r="BA26" s="66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</row>
    <row r="27" s="25" customFormat="1" spans="1:71">
      <c r="A27" s="39">
        <v>2410001</v>
      </c>
      <c r="B27" s="39" t="s">
        <v>183</v>
      </c>
      <c r="C27" s="39" t="s">
        <v>143</v>
      </c>
      <c r="D27" s="39">
        <v>241</v>
      </c>
      <c r="E27" s="39">
        <v>0</v>
      </c>
      <c r="F27" s="39">
        <v>0</v>
      </c>
      <c r="G27" s="39">
        <v>24100</v>
      </c>
      <c r="H27" s="39">
        <v>2</v>
      </c>
      <c r="I27" s="39">
        <v>1</v>
      </c>
      <c r="J27" s="38">
        <v>0</v>
      </c>
      <c r="K27" s="38">
        <v>0</v>
      </c>
      <c r="L27" s="39">
        <v>0</v>
      </c>
      <c r="M27" s="39">
        <v>3</v>
      </c>
      <c r="N27" s="39">
        <v>0</v>
      </c>
      <c r="O27" s="39">
        <v>0</v>
      </c>
      <c r="P27" s="39">
        <v>0</v>
      </c>
      <c r="Q27" s="39">
        <v>44001</v>
      </c>
      <c r="R27" s="47">
        <v>200000</v>
      </c>
      <c r="S27" s="47">
        <v>2000000</v>
      </c>
      <c r="T27" s="39">
        <v>0</v>
      </c>
      <c r="U27" s="47">
        <f t="shared" ref="U27:U32" si="6">R27</f>
        <v>200000</v>
      </c>
      <c r="V27" s="47">
        <v>10000</v>
      </c>
      <c r="W27" s="39">
        <v>47000</v>
      </c>
      <c r="X27" s="47">
        <v>10000</v>
      </c>
      <c r="Y27" s="39">
        <v>1</v>
      </c>
      <c r="Z27" s="53">
        <v>0</v>
      </c>
      <c r="AA27" s="39">
        <v>0</v>
      </c>
      <c r="AB27" s="39">
        <v>0</v>
      </c>
      <c r="AC27" s="39" t="s">
        <v>144</v>
      </c>
      <c r="AD27" s="39"/>
      <c r="AE27" s="39" t="s">
        <v>165</v>
      </c>
      <c r="AF27" s="39">
        <v>0</v>
      </c>
      <c r="AG27" s="47" t="s">
        <v>146</v>
      </c>
      <c r="AH27" s="47" t="str">
        <f t="shared" ref="AH27:AH38" si="7">R27&amp;"|"&amp;(R27*5)</f>
        <v>200000|1000000</v>
      </c>
      <c r="AI27" s="46" t="str">
        <f>R27*9&amp;"|"&amp;(R27*10)</f>
        <v>1800000|2000000</v>
      </c>
      <c r="AJ27" s="39">
        <v>0</v>
      </c>
      <c r="AK27" s="39">
        <v>500</v>
      </c>
      <c r="AL27" s="39">
        <v>1</v>
      </c>
      <c r="AM27" s="39"/>
      <c r="AN27" s="39">
        <v>241</v>
      </c>
      <c r="AO27" s="39">
        <v>1</v>
      </c>
      <c r="AP27" s="39" t="s">
        <v>147</v>
      </c>
      <c r="AQ27" s="39">
        <v>0</v>
      </c>
      <c r="AR27" s="39">
        <v>0</v>
      </c>
      <c r="AS27" s="39">
        <v>4</v>
      </c>
      <c r="AT27" s="39">
        <v>1</v>
      </c>
      <c r="AU27" s="39">
        <v>100</v>
      </c>
      <c r="AV27" s="39">
        <v>0</v>
      </c>
      <c r="AW27" s="39">
        <v>0</v>
      </c>
      <c r="AX27" s="39">
        <v>100</v>
      </c>
      <c r="AY27" s="63"/>
      <c r="AZ27" s="63"/>
      <c r="BA27" s="64"/>
      <c r="BI27" s="76"/>
      <c r="BJ27" s="76"/>
      <c r="BK27" s="76"/>
      <c r="BL27" s="76"/>
      <c r="BM27" s="76"/>
      <c r="BN27" s="76"/>
      <c r="BO27" s="76"/>
      <c r="BP27" s="76"/>
      <c r="BQ27" s="76"/>
      <c r="BR27" s="76"/>
      <c r="BS27" s="76"/>
    </row>
    <row r="28" s="25" customFormat="1" spans="1:71">
      <c r="A28" s="39">
        <v>2410002</v>
      </c>
      <c r="B28" s="39" t="s">
        <v>183</v>
      </c>
      <c r="C28" s="39" t="s">
        <v>148</v>
      </c>
      <c r="D28" s="39">
        <v>241</v>
      </c>
      <c r="E28" s="39">
        <v>0</v>
      </c>
      <c r="F28" s="39">
        <v>0</v>
      </c>
      <c r="G28" s="39">
        <v>24100</v>
      </c>
      <c r="H28" s="39">
        <v>2</v>
      </c>
      <c r="I28" s="39">
        <v>2</v>
      </c>
      <c r="J28" s="38">
        <v>0</v>
      </c>
      <c r="K28" s="38">
        <v>0</v>
      </c>
      <c r="L28" s="39">
        <v>0</v>
      </c>
      <c r="M28" s="39">
        <v>3</v>
      </c>
      <c r="N28" s="39">
        <v>0</v>
      </c>
      <c r="O28" s="39">
        <v>0</v>
      </c>
      <c r="P28" s="39">
        <v>0</v>
      </c>
      <c r="Q28" s="39">
        <v>44001</v>
      </c>
      <c r="R28" s="47">
        <v>1000000</v>
      </c>
      <c r="S28" s="47">
        <v>10000000</v>
      </c>
      <c r="T28" s="39">
        <v>0</v>
      </c>
      <c r="U28" s="47">
        <f t="shared" si="6"/>
        <v>1000000</v>
      </c>
      <c r="V28" s="47">
        <v>50000</v>
      </c>
      <c r="W28" s="39">
        <v>47000</v>
      </c>
      <c r="X28" s="47">
        <v>50000</v>
      </c>
      <c r="Y28" s="39">
        <v>1</v>
      </c>
      <c r="Z28" s="53">
        <v>0</v>
      </c>
      <c r="AA28" s="39">
        <v>0</v>
      </c>
      <c r="AB28" s="39">
        <v>0</v>
      </c>
      <c r="AC28" s="39" t="s">
        <v>149</v>
      </c>
      <c r="AD28" s="39"/>
      <c r="AE28" s="39" t="s">
        <v>166</v>
      </c>
      <c r="AF28" s="39">
        <v>0</v>
      </c>
      <c r="AG28" s="47" t="s">
        <v>146</v>
      </c>
      <c r="AH28" s="47" t="str">
        <f t="shared" si="7"/>
        <v>1000000|5000000</v>
      </c>
      <c r="AI28" s="46" t="str">
        <f>R28*9&amp;"|"&amp;(R28*10)</f>
        <v>9000000|10000000</v>
      </c>
      <c r="AJ28" s="39">
        <v>0</v>
      </c>
      <c r="AK28" s="39">
        <v>500</v>
      </c>
      <c r="AL28" s="39">
        <v>1</v>
      </c>
      <c r="AM28" s="39"/>
      <c r="AN28" s="39">
        <v>241</v>
      </c>
      <c r="AO28" s="39">
        <v>1</v>
      </c>
      <c r="AP28" s="39" t="s">
        <v>147</v>
      </c>
      <c r="AQ28" s="39">
        <v>0</v>
      </c>
      <c r="AR28" s="39">
        <v>0</v>
      </c>
      <c r="AS28" s="39">
        <v>3</v>
      </c>
      <c r="AT28" s="39">
        <v>1</v>
      </c>
      <c r="AU28" s="39">
        <v>100</v>
      </c>
      <c r="AV28" s="39">
        <v>0</v>
      </c>
      <c r="AW28" s="39">
        <v>0</v>
      </c>
      <c r="AX28" s="39">
        <v>100</v>
      </c>
      <c r="AY28" s="63"/>
      <c r="AZ28" s="63"/>
      <c r="BA28" s="64"/>
      <c r="BI28" s="76"/>
      <c r="BJ28" s="76"/>
      <c r="BK28" s="76"/>
      <c r="BL28" s="76"/>
      <c r="BM28" s="76"/>
      <c r="BN28" s="76"/>
      <c r="BO28" s="76"/>
      <c r="BP28" s="76"/>
      <c r="BQ28" s="76"/>
      <c r="BR28" s="76"/>
      <c r="BS28" s="76"/>
    </row>
    <row r="29" s="25" customFormat="1" spans="1:71">
      <c r="A29" s="39">
        <v>2410003</v>
      </c>
      <c r="B29" s="39" t="s">
        <v>183</v>
      </c>
      <c r="C29" s="39" t="s">
        <v>151</v>
      </c>
      <c r="D29" s="39">
        <v>241</v>
      </c>
      <c r="E29" s="39">
        <v>0</v>
      </c>
      <c r="F29" s="39">
        <v>0</v>
      </c>
      <c r="G29" s="39">
        <v>24100</v>
      </c>
      <c r="H29" s="39">
        <v>2</v>
      </c>
      <c r="I29" s="39">
        <v>3</v>
      </c>
      <c r="J29" s="38">
        <v>0</v>
      </c>
      <c r="K29" s="38">
        <v>0</v>
      </c>
      <c r="L29" s="39">
        <v>0</v>
      </c>
      <c r="M29" s="39">
        <v>3</v>
      </c>
      <c r="N29" s="39">
        <v>0</v>
      </c>
      <c r="O29" s="39">
        <v>0</v>
      </c>
      <c r="P29" s="39">
        <v>0</v>
      </c>
      <c r="Q29" s="39">
        <v>44001</v>
      </c>
      <c r="R29" s="47">
        <v>4000000</v>
      </c>
      <c r="S29" s="47">
        <v>0</v>
      </c>
      <c r="T29" s="39">
        <v>0</v>
      </c>
      <c r="U29" s="47">
        <f t="shared" si="6"/>
        <v>4000000</v>
      </c>
      <c r="V29" s="47">
        <v>200000</v>
      </c>
      <c r="W29" s="39">
        <v>47000</v>
      </c>
      <c r="X29" s="47">
        <v>200000</v>
      </c>
      <c r="Y29" s="39">
        <v>1</v>
      </c>
      <c r="Z29" s="53">
        <v>0</v>
      </c>
      <c r="AA29" s="39">
        <v>0</v>
      </c>
      <c r="AB29" s="39">
        <v>0</v>
      </c>
      <c r="AC29" s="39" t="s">
        <v>152</v>
      </c>
      <c r="AD29" s="39"/>
      <c r="AE29" s="39" t="s">
        <v>167</v>
      </c>
      <c r="AF29" s="39">
        <v>0</v>
      </c>
      <c r="AG29" s="47" t="s">
        <v>154</v>
      </c>
      <c r="AH29" s="47" t="str">
        <f t="shared" si="7"/>
        <v>4000000|20000000</v>
      </c>
      <c r="AI29" s="47" t="str">
        <f>R29*10&amp;"|"&amp;(R29*20)</f>
        <v>40000000|80000000</v>
      </c>
      <c r="AJ29" s="39">
        <v>0</v>
      </c>
      <c r="AK29" s="39">
        <v>500</v>
      </c>
      <c r="AL29" s="39">
        <v>1</v>
      </c>
      <c r="AM29" s="39"/>
      <c r="AN29" s="39">
        <v>241</v>
      </c>
      <c r="AO29" s="39">
        <v>1</v>
      </c>
      <c r="AP29" s="39" t="s">
        <v>147</v>
      </c>
      <c r="AQ29" s="39">
        <v>0</v>
      </c>
      <c r="AR29" s="39">
        <v>0</v>
      </c>
      <c r="AS29" s="39">
        <v>2</v>
      </c>
      <c r="AT29" s="39">
        <v>1</v>
      </c>
      <c r="AU29" s="39">
        <v>100</v>
      </c>
      <c r="AV29" s="39">
        <v>0</v>
      </c>
      <c r="AW29" s="39">
        <v>0</v>
      </c>
      <c r="AX29" s="39">
        <v>100</v>
      </c>
      <c r="AY29" s="63"/>
      <c r="AZ29" s="63"/>
      <c r="BA29" s="64"/>
      <c r="BI29" s="76"/>
      <c r="BJ29" s="76"/>
      <c r="BK29" s="76"/>
      <c r="BL29" s="76"/>
      <c r="BM29" s="76"/>
      <c r="BN29" s="76"/>
      <c r="BO29" s="76"/>
      <c r="BP29" s="76"/>
      <c r="BQ29" s="76"/>
      <c r="BR29" s="76"/>
      <c r="BS29" s="76"/>
    </row>
    <row r="30" s="25" customFormat="1" spans="1:71">
      <c r="A30" s="39">
        <v>2410004</v>
      </c>
      <c r="B30" s="39" t="s">
        <v>183</v>
      </c>
      <c r="C30" s="39" t="s">
        <v>168</v>
      </c>
      <c r="D30" s="39">
        <v>241</v>
      </c>
      <c r="E30" s="39">
        <v>0</v>
      </c>
      <c r="F30" s="39">
        <v>0</v>
      </c>
      <c r="G30" s="39">
        <v>24100</v>
      </c>
      <c r="H30" s="39">
        <v>2</v>
      </c>
      <c r="I30" s="39">
        <v>4</v>
      </c>
      <c r="J30" s="38">
        <v>0</v>
      </c>
      <c r="K30" s="38">
        <v>0</v>
      </c>
      <c r="L30" s="39">
        <v>0</v>
      </c>
      <c r="M30" s="39">
        <v>3</v>
      </c>
      <c r="N30" s="39">
        <v>0</v>
      </c>
      <c r="O30" s="39">
        <v>0</v>
      </c>
      <c r="P30" s="39">
        <v>0</v>
      </c>
      <c r="Q30" s="39">
        <v>44001</v>
      </c>
      <c r="R30" s="47">
        <v>20000000</v>
      </c>
      <c r="S30" s="47">
        <v>0</v>
      </c>
      <c r="T30" s="39">
        <v>0</v>
      </c>
      <c r="U30" s="47">
        <f t="shared" si="6"/>
        <v>20000000</v>
      </c>
      <c r="V30" s="47">
        <v>1000000</v>
      </c>
      <c r="W30" s="39">
        <v>47000</v>
      </c>
      <c r="X30" s="47">
        <v>1000000</v>
      </c>
      <c r="Y30" s="39">
        <v>1</v>
      </c>
      <c r="Z30" s="53">
        <v>0</v>
      </c>
      <c r="AA30" s="39">
        <v>0</v>
      </c>
      <c r="AB30" s="39">
        <v>0</v>
      </c>
      <c r="AC30" s="39">
        <v>0</v>
      </c>
      <c r="AD30" s="39"/>
      <c r="AE30" s="39" t="s">
        <v>169</v>
      </c>
      <c r="AF30" s="39">
        <v>0</v>
      </c>
      <c r="AG30" s="47" t="s">
        <v>154</v>
      </c>
      <c r="AH30" s="47" t="str">
        <f t="shared" si="7"/>
        <v>20000000|100000000</v>
      </c>
      <c r="AI30" s="47" t="str">
        <f t="shared" ref="AI30:AI38" si="8">R30*10&amp;"|"&amp;(R30*20)</f>
        <v>200000000|400000000</v>
      </c>
      <c r="AJ30" s="39">
        <v>0</v>
      </c>
      <c r="AK30" s="39">
        <v>500</v>
      </c>
      <c r="AL30" s="39">
        <v>1</v>
      </c>
      <c r="AM30" s="39"/>
      <c r="AN30" s="39">
        <v>241</v>
      </c>
      <c r="AO30" s="39">
        <v>1</v>
      </c>
      <c r="AP30" s="39" t="s">
        <v>147</v>
      </c>
      <c r="AQ30" s="39">
        <v>0</v>
      </c>
      <c r="AR30" s="39">
        <v>0</v>
      </c>
      <c r="AS30" s="39">
        <v>2</v>
      </c>
      <c r="AT30" s="39">
        <v>1</v>
      </c>
      <c r="AU30" s="39">
        <v>100</v>
      </c>
      <c r="AV30" s="39">
        <v>0</v>
      </c>
      <c r="AW30" s="39">
        <v>0</v>
      </c>
      <c r="AX30" s="39">
        <v>100</v>
      </c>
      <c r="AY30" s="63"/>
      <c r="AZ30" s="63"/>
      <c r="BA30" s="64"/>
      <c r="BI30" s="76"/>
      <c r="BJ30" s="76"/>
      <c r="BK30" s="76"/>
      <c r="BL30" s="76"/>
      <c r="BM30" s="76"/>
      <c r="BN30" s="76"/>
      <c r="BO30" s="76"/>
      <c r="BP30" s="76"/>
      <c r="BQ30" s="76"/>
      <c r="BR30" s="76"/>
      <c r="BS30" s="76"/>
    </row>
    <row r="31" s="25" customFormat="1" spans="1:71">
      <c r="A31" s="39">
        <v>2410005</v>
      </c>
      <c r="B31" s="39" t="s">
        <v>183</v>
      </c>
      <c r="C31" s="39" t="s">
        <v>170</v>
      </c>
      <c r="D31" s="39">
        <v>241</v>
      </c>
      <c r="E31" s="39">
        <v>0</v>
      </c>
      <c r="F31" s="39">
        <v>0</v>
      </c>
      <c r="G31" s="39">
        <v>24100</v>
      </c>
      <c r="H31" s="39">
        <v>2</v>
      </c>
      <c r="I31" s="39">
        <v>5</v>
      </c>
      <c r="J31" s="38">
        <v>0</v>
      </c>
      <c r="K31" s="38">
        <v>0</v>
      </c>
      <c r="L31" s="39">
        <v>0</v>
      </c>
      <c r="M31" s="39">
        <v>3</v>
      </c>
      <c r="N31" s="39">
        <v>0</v>
      </c>
      <c r="O31" s="39">
        <v>0</v>
      </c>
      <c r="P31" s="39">
        <v>0</v>
      </c>
      <c r="Q31" s="39">
        <v>44001</v>
      </c>
      <c r="R31" s="47">
        <v>100000000</v>
      </c>
      <c r="S31" s="47">
        <v>0</v>
      </c>
      <c r="T31" s="39">
        <v>0</v>
      </c>
      <c r="U31" s="47">
        <f t="shared" si="6"/>
        <v>100000000</v>
      </c>
      <c r="V31" s="47">
        <v>5000000</v>
      </c>
      <c r="W31" s="39">
        <v>47000</v>
      </c>
      <c r="X31" s="47">
        <v>5000000</v>
      </c>
      <c r="Y31" s="39">
        <v>1</v>
      </c>
      <c r="Z31" s="53">
        <v>0</v>
      </c>
      <c r="AA31" s="39">
        <v>0</v>
      </c>
      <c r="AB31" s="39">
        <v>0</v>
      </c>
      <c r="AC31" s="39">
        <v>0</v>
      </c>
      <c r="AD31" s="39"/>
      <c r="AE31" s="39" t="s">
        <v>171</v>
      </c>
      <c r="AF31" s="39">
        <v>0</v>
      </c>
      <c r="AG31" s="47" t="s">
        <v>154</v>
      </c>
      <c r="AH31" s="47" t="str">
        <f t="shared" si="7"/>
        <v>100000000|500000000</v>
      </c>
      <c r="AI31" s="47" t="str">
        <f t="shared" si="8"/>
        <v>1000000000|2000000000</v>
      </c>
      <c r="AJ31" s="39">
        <v>0</v>
      </c>
      <c r="AK31" s="39">
        <v>500</v>
      </c>
      <c r="AL31" s="39">
        <v>1</v>
      </c>
      <c r="AM31" s="39"/>
      <c r="AN31" s="39">
        <v>241</v>
      </c>
      <c r="AO31" s="39">
        <v>1</v>
      </c>
      <c r="AP31" s="39" t="s">
        <v>147</v>
      </c>
      <c r="AQ31" s="39">
        <v>0</v>
      </c>
      <c r="AR31" s="39">
        <v>0</v>
      </c>
      <c r="AS31" s="39">
        <v>2</v>
      </c>
      <c r="AT31" s="39">
        <v>1</v>
      </c>
      <c r="AU31" s="39">
        <v>100</v>
      </c>
      <c r="AV31" s="39">
        <v>0</v>
      </c>
      <c r="AW31" s="39">
        <v>0</v>
      </c>
      <c r="AX31" s="39">
        <v>100</v>
      </c>
      <c r="AY31" s="63"/>
      <c r="AZ31" s="63"/>
      <c r="BA31" s="64"/>
      <c r="BI31" s="76"/>
      <c r="BJ31" s="76"/>
      <c r="BK31" s="76"/>
      <c r="BL31" s="76"/>
      <c r="BM31" s="76"/>
      <c r="BN31" s="76"/>
      <c r="BO31" s="76"/>
      <c r="BP31" s="76"/>
      <c r="BQ31" s="76"/>
      <c r="BR31" s="76"/>
      <c r="BS31" s="76"/>
    </row>
    <row r="32" s="25" customFormat="1" spans="1:71">
      <c r="A32" s="39">
        <v>2410006</v>
      </c>
      <c r="B32" s="39" t="s">
        <v>183</v>
      </c>
      <c r="C32" s="39" t="s">
        <v>172</v>
      </c>
      <c r="D32" s="39">
        <v>241</v>
      </c>
      <c r="E32" s="39">
        <v>0</v>
      </c>
      <c r="F32" s="39">
        <v>0</v>
      </c>
      <c r="G32" s="39">
        <v>24100</v>
      </c>
      <c r="H32" s="39">
        <v>2</v>
      </c>
      <c r="I32" s="39">
        <v>6</v>
      </c>
      <c r="J32" s="38">
        <v>0</v>
      </c>
      <c r="K32" s="38">
        <v>0</v>
      </c>
      <c r="L32" s="39">
        <v>0</v>
      </c>
      <c r="M32" s="39">
        <v>3</v>
      </c>
      <c r="N32" s="39">
        <v>0</v>
      </c>
      <c r="O32" s="39">
        <v>0</v>
      </c>
      <c r="P32" s="39">
        <v>0</v>
      </c>
      <c r="Q32" s="39">
        <v>44001</v>
      </c>
      <c r="R32" s="47">
        <v>400000000</v>
      </c>
      <c r="S32" s="47">
        <v>0</v>
      </c>
      <c r="T32" s="39">
        <v>0</v>
      </c>
      <c r="U32" s="47">
        <f t="shared" si="6"/>
        <v>400000000</v>
      </c>
      <c r="V32" s="47">
        <v>20000000</v>
      </c>
      <c r="W32" s="39">
        <v>47000</v>
      </c>
      <c r="X32" s="47">
        <v>20000000</v>
      </c>
      <c r="Y32" s="39">
        <v>1</v>
      </c>
      <c r="Z32" s="53">
        <v>0</v>
      </c>
      <c r="AA32" s="39">
        <v>0</v>
      </c>
      <c r="AB32" s="39">
        <v>0</v>
      </c>
      <c r="AC32" s="39">
        <v>0</v>
      </c>
      <c r="AD32" s="39"/>
      <c r="AE32" s="39" t="s">
        <v>173</v>
      </c>
      <c r="AF32" s="39">
        <v>0</v>
      </c>
      <c r="AG32" s="47" t="s">
        <v>154</v>
      </c>
      <c r="AH32" s="47" t="str">
        <f t="shared" si="7"/>
        <v>400000000|2000000000</v>
      </c>
      <c r="AI32" s="47" t="str">
        <f t="shared" si="8"/>
        <v>4000000000|8000000000</v>
      </c>
      <c r="AJ32" s="39">
        <v>0</v>
      </c>
      <c r="AK32" s="39">
        <v>500</v>
      </c>
      <c r="AL32" s="39">
        <v>1</v>
      </c>
      <c r="AM32" s="39"/>
      <c r="AN32" s="39">
        <v>241</v>
      </c>
      <c r="AO32" s="39">
        <v>1</v>
      </c>
      <c r="AP32" s="39" t="s">
        <v>147</v>
      </c>
      <c r="AQ32" s="39">
        <v>0</v>
      </c>
      <c r="AR32" s="39">
        <v>0</v>
      </c>
      <c r="AS32" s="39">
        <v>2</v>
      </c>
      <c r="AT32" s="39">
        <v>1</v>
      </c>
      <c r="AU32" s="39">
        <v>100</v>
      </c>
      <c r="AV32" s="39">
        <v>0</v>
      </c>
      <c r="AW32" s="39">
        <v>0</v>
      </c>
      <c r="AX32" s="39">
        <v>100</v>
      </c>
      <c r="AY32" s="63"/>
      <c r="AZ32" s="63"/>
      <c r="BA32" s="64"/>
      <c r="BI32" s="76"/>
      <c r="BJ32" s="76"/>
      <c r="BK32" s="76"/>
      <c r="BL32" s="76"/>
      <c r="BM32" s="76"/>
      <c r="BN32" s="76"/>
      <c r="BO32" s="76"/>
      <c r="BP32" s="76"/>
      <c r="BQ32" s="76"/>
      <c r="BR32" s="76"/>
      <c r="BS32" s="76"/>
    </row>
    <row r="33" s="24" customFormat="1" spans="1:71">
      <c r="A33" s="38">
        <v>2450001</v>
      </c>
      <c r="B33" s="41" t="s">
        <v>184</v>
      </c>
      <c r="C33" s="38" t="s">
        <v>143</v>
      </c>
      <c r="D33" s="38">
        <v>245</v>
      </c>
      <c r="E33" s="38">
        <v>0</v>
      </c>
      <c r="F33" s="38">
        <v>0</v>
      </c>
      <c r="G33" s="38">
        <v>24500</v>
      </c>
      <c r="H33" s="38">
        <v>2</v>
      </c>
      <c r="I33" s="38">
        <v>1</v>
      </c>
      <c r="J33" s="38">
        <v>0</v>
      </c>
      <c r="K33" s="38">
        <v>0</v>
      </c>
      <c r="L33" s="38">
        <v>0</v>
      </c>
      <c r="M33" s="38">
        <v>3</v>
      </c>
      <c r="N33" s="38">
        <v>0</v>
      </c>
      <c r="O33" s="38">
        <v>0</v>
      </c>
      <c r="P33" s="38">
        <v>0</v>
      </c>
      <c r="Q33" s="38">
        <v>44001</v>
      </c>
      <c r="R33" s="46">
        <v>200000</v>
      </c>
      <c r="S33" s="46">
        <v>2000000</v>
      </c>
      <c r="T33" s="38">
        <v>0</v>
      </c>
      <c r="U33" s="46">
        <v>200000</v>
      </c>
      <c r="V33" s="46">
        <v>100000</v>
      </c>
      <c r="W33" s="38">
        <v>47000</v>
      </c>
      <c r="X33" s="46">
        <v>10000</v>
      </c>
      <c r="Y33" s="38">
        <v>1</v>
      </c>
      <c r="Z33" s="52">
        <v>0</v>
      </c>
      <c r="AA33" s="38">
        <v>0</v>
      </c>
      <c r="AB33" s="38">
        <v>0</v>
      </c>
      <c r="AC33" s="38" t="s">
        <v>144</v>
      </c>
      <c r="AD33" s="38"/>
      <c r="AE33" s="38" t="s">
        <v>165</v>
      </c>
      <c r="AF33" s="38">
        <v>0</v>
      </c>
      <c r="AG33" s="46" t="s">
        <v>146</v>
      </c>
      <c r="AH33" s="46" t="str">
        <f t="shared" si="7"/>
        <v>200000|1000000</v>
      </c>
      <c r="AI33" s="46" t="str">
        <f>R33*9&amp;"|"&amp;(R33*10)</f>
        <v>1800000|2000000</v>
      </c>
      <c r="AJ33" s="38">
        <v>0</v>
      </c>
      <c r="AK33" s="38">
        <v>500</v>
      </c>
      <c r="AL33" s="38">
        <v>1</v>
      </c>
      <c r="AM33" s="38"/>
      <c r="AN33" s="38">
        <v>245</v>
      </c>
      <c r="AO33" s="38">
        <v>1</v>
      </c>
      <c r="AP33" s="38" t="s">
        <v>147</v>
      </c>
      <c r="AQ33" s="38">
        <v>0</v>
      </c>
      <c r="AR33" s="38">
        <v>0</v>
      </c>
      <c r="AS33" s="38">
        <v>6</v>
      </c>
      <c r="AT33" s="38">
        <v>1</v>
      </c>
      <c r="AU33" s="38">
        <v>100</v>
      </c>
      <c r="AV33" s="38">
        <v>0</v>
      </c>
      <c r="AW33" s="38">
        <v>0</v>
      </c>
      <c r="AX33" s="60">
        <v>100</v>
      </c>
      <c r="AY33" s="61"/>
      <c r="AZ33" s="61"/>
      <c r="BA33" s="62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</row>
    <row r="34" s="24" customFormat="1" spans="1:71">
      <c r="A34" s="38">
        <v>2450002</v>
      </c>
      <c r="B34" s="41" t="s">
        <v>184</v>
      </c>
      <c r="C34" s="38" t="s">
        <v>148</v>
      </c>
      <c r="D34" s="38">
        <v>245</v>
      </c>
      <c r="E34" s="38">
        <v>0</v>
      </c>
      <c r="F34" s="38">
        <v>0</v>
      </c>
      <c r="G34" s="38">
        <v>24500</v>
      </c>
      <c r="H34" s="38">
        <v>2</v>
      </c>
      <c r="I34" s="38">
        <v>2</v>
      </c>
      <c r="J34" s="38">
        <v>0</v>
      </c>
      <c r="K34" s="38">
        <v>0</v>
      </c>
      <c r="L34" s="38">
        <v>0</v>
      </c>
      <c r="M34" s="38">
        <v>3</v>
      </c>
      <c r="N34" s="38">
        <v>0</v>
      </c>
      <c r="O34" s="38">
        <v>0</v>
      </c>
      <c r="P34" s="38">
        <v>0</v>
      </c>
      <c r="Q34" s="38">
        <v>44001</v>
      </c>
      <c r="R34" s="46">
        <v>1000000</v>
      </c>
      <c r="S34" s="46">
        <v>10000000</v>
      </c>
      <c r="T34" s="38">
        <v>0</v>
      </c>
      <c r="U34" s="46">
        <v>1000000</v>
      </c>
      <c r="V34" s="46">
        <v>500000</v>
      </c>
      <c r="W34" s="38">
        <v>47000</v>
      </c>
      <c r="X34" s="46">
        <v>50000</v>
      </c>
      <c r="Y34" s="38">
        <v>1</v>
      </c>
      <c r="Z34" s="52">
        <v>0</v>
      </c>
      <c r="AA34" s="38">
        <v>0</v>
      </c>
      <c r="AB34" s="38">
        <v>0</v>
      </c>
      <c r="AC34" s="38" t="s">
        <v>149</v>
      </c>
      <c r="AD34" s="38"/>
      <c r="AE34" s="38" t="s">
        <v>166</v>
      </c>
      <c r="AF34" s="38">
        <v>0</v>
      </c>
      <c r="AG34" s="46" t="s">
        <v>146</v>
      </c>
      <c r="AH34" s="46" t="str">
        <f t="shared" si="7"/>
        <v>1000000|5000000</v>
      </c>
      <c r="AI34" s="46" t="str">
        <f>R34*9&amp;"|"&amp;(R34*10)</f>
        <v>9000000|10000000</v>
      </c>
      <c r="AJ34" s="38">
        <v>0</v>
      </c>
      <c r="AK34" s="38">
        <v>500</v>
      </c>
      <c r="AL34" s="38">
        <v>1</v>
      </c>
      <c r="AM34" s="38"/>
      <c r="AN34" s="38">
        <v>245</v>
      </c>
      <c r="AO34" s="38">
        <v>1</v>
      </c>
      <c r="AP34" s="38" t="s">
        <v>147</v>
      </c>
      <c r="AQ34" s="38">
        <v>0</v>
      </c>
      <c r="AR34" s="38">
        <v>0</v>
      </c>
      <c r="AS34" s="38">
        <v>4</v>
      </c>
      <c r="AT34" s="38">
        <v>1</v>
      </c>
      <c r="AU34" s="38">
        <v>100</v>
      </c>
      <c r="AV34" s="38">
        <v>0</v>
      </c>
      <c r="AW34" s="38">
        <v>0</v>
      </c>
      <c r="AX34" s="60">
        <v>100</v>
      </c>
      <c r="AY34" s="61"/>
      <c r="AZ34" s="61"/>
      <c r="BA34" s="62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</row>
    <row r="35" s="24" customFormat="1" spans="1:71">
      <c r="A35" s="38">
        <v>2450003</v>
      </c>
      <c r="B35" s="41" t="s">
        <v>184</v>
      </c>
      <c r="C35" s="38" t="s">
        <v>151</v>
      </c>
      <c r="D35" s="38">
        <v>245</v>
      </c>
      <c r="E35" s="38">
        <v>0</v>
      </c>
      <c r="F35" s="38">
        <v>0</v>
      </c>
      <c r="G35" s="38">
        <v>24500</v>
      </c>
      <c r="H35" s="38">
        <v>2</v>
      </c>
      <c r="I35" s="38">
        <v>3</v>
      </c>
      <c r="J35" s="38">
        <v>0</v>
      </c>
      <c r="K35" s="38">
        <v>0</v>
      </c>
      <c r="L35" s="38">
        <v>0</v>
      </c>
      <c r="M35" s="38">
        <v>3</v>
      </c>
      <c r="N35" s="38">
        <v>0</v>
      </c>
      <c r="O35" s="38">
        <v>0</v>
      </c>
      <c r="P35" s="38">
        <v>0</v>
      </c>
      <c r="Q35" s="38">
        <v>44001</v>
      </c>
      <c r="R35" s="46">
        <v>4000000</v>
      </c>
      <c r="S35" s="46">
        <v>0</v>
      </c>
      <c r="T35" s="38">
        <v>0</v>
      </c>
      <c r="U35" s="46">
        <v>4000000</v>
      </c>
      <c r="V35" s="46">
        <v>2000000</v>
      </c>
      <c r="W35" s="38">
        <v>47000</v>
      </c>
      <c r="X35" s="46">
        <v>200000</v>
      </c>
      <c r="Y35" s="38">
        <v>1</v>
      </c>
      <c r="Z35" s="52">
        <v>0</v>
      </c>
      <c r="AA35" s="38">
        <v>0</v>
      </c>
      <c r="AB35" s="38">
        <v>0</v>
      </c>
      <c r="AC35" s="38" t="s">
        <v>152</v>
      </c>
      <c r="AD35" s="38"/>
      <c r="AE35" s="38" t="s">
        <v>167</v>
      </c>
      <c r="AF35" s="38">
        <v>0</v>
      </c>
      <c r="AG35" s="46" t="s">
        <v>154</v>
      </c>
      <c r="AH35" s="46" t="str">
        <f t="shared" si="7"/>
        <v>4000000|20000000</v>
      </c>
      <c r="AI35" s="46" t="str">
        <f t="shared" si="8"/>
        <v>40000000|80000000</v>
      </c>
      <c r="AJ35" s="38">
        <v>0</v>
      </c>
      <c r="AK35" s="38">
        <v>500</v>
      </c>
      <c r="AL35" s="38">
        <v>1</v>
      </c>
      <c r="AM35" s="38"/>
      <c r="AN35" s="38">
        <v>245</v>
      </c>
      <c r="AO35" s="38">
        <v>1</v>
      </c>
      <c r="AP35" s="38" t="s">
        <v>147</v>
      </c>
      <c r="AQ35" s="38">
        <v>0</v>
      </c>
      <c r="AR35" s="38">
        <v>0</v>
      </c>
      <c r="AS35" s="38">
        <v>3</v>
      </c>
      <c r="AT35" s="38">
        <v>1</v>
      </c>
      <c r="AU35" s="38">
        <v>100</v>
      </c>
      <c r="AV35" s="38">
        <v>0</v>
      </c>
      <c r="AW35" s="38">
        <v>0</v>
      </c>
      <c r="AX35" s="60">
        <v>100</v>
      </c>
      <c r="AY35" s="61"/>
      <c r="AZ35" s="61"/>
      <c r="BA35" s="62"/>
      <c r="BI35" s="75"/>
      <c r="BJ35" s="75"/>
      <c r="BK35" s="75"/>
      <c r="BL35" s="75"/>
      <c r="BM35" s="75"/>
      <c r="BN35" s="75"/>
      <c r="BO35" s="75"/>
      <c r="BP35" s="75"/>
      <c r="BQ35" s="75"/>
      <c r="BR35" s="75"/>
      <c r="BS35" s="75"/>
    </row>
    <row r="36" s="24" customFormat="1" spans="1:71">
      <c r="A36" s="38">
        <v>2450004</v>
      </c>
      <c r="B36" s="41" t="s">
        <v>184</v>
      </c>
      <c r="C36" s="38" t="s">
        <v>168</v>
      </c>
      <c r="D36" s="38">
        <v>245</v>
      </c>
      <c r="E36" s="38">
        <v>0</v>
      </c>
      <c r="F36" s="38">
        <v>0</v>
      </c>
      <c r="G36" s="38">
        <v>24500</v>
      </c>
      <c r="H36" s="38">
        <v>2</v>
      </c>
      <c r="I36" s="38">
        <v>4</v>
      </c>
      <c r="J36" s="38">
        <v>0</v>
      </c>
      <c r="K36" s="38">
        <v>0</v>
      </c>
      <c r="L36" s="38">
        <v>0</v>
      </c>
      <c r="M36" s="38">
        <v>3</v>
      </c>
      <c r="N36" s="38">
        <v>0</v>
      </c>
      <c r="O36" s="38">
        <v>0</v>
      </c>
      <c r="P36" s="38">
        <v>0</v>
      </c>
      <c r="Q36" s="38">
        <v>44001</v>
      </c>
      <c r="R36" s="46">
        <v>20000000</v>
      </c>
      <c r="S36" s="46">
        <v>0</v>
      </c>
      <c r="T36" s="38">
        <v>0</v>
      </c>
      <c r="U36" s="46">
        <v>20000000</v>
      </c>
      <c r="V36" s="46">
        <v>10000000</v>
      </c>
      <c r="W36" s="38">
        <v>47000</v>
      </c>
      <c r="X36" s="46">
        <v>1000000</v>
      </c>
      <c r="Y36" s="38">
        <v>1</v>
      </c>
      <c r="Z36" s="52">
        <v>0</v>
      </c>
      <c r="AA36" s="38">
        <v>0</v>
      </c>
      <c r="AB36" s="38">
        <v>0</v>
      </c>
      <c r="AC36" s="38">
        <v>0</v>
      </c>
      <c r="AD36" s="38"/>
      <c r="AE36" s="38" t="s">
        <v>169</v>
      </c>
      <c r="AF36" s="38">
        <v>0</v>
      </c>
      <c r="AG36" s="46" t="s">
        <v>154</v>
      </c>
      <c r="AH36" s="46" t="str">
        <f t="shared" si="7"/>
        <v>20000000|100000000</v>
      </c>
      <c r="AI36" s="46" t="str">
        <f t="shared" si="8"/>
        <v>200000000|400000000</v>
      </c>
      <c r="AJ36" s="38">
        <v>0</v>
      </c>
      <c r="AK36" s="38">
        <v>500</v>
      </c>
      <c r="AL36" s="38">
        <v>1</v>
      </c>
      <c r="AM36" s="38"/>
      <c r="AN36" s="38">
        <v>245</v>
      </c>
      <c r="AO36" s="38">
        <v>1</v>
      </c>
      <c r="AP36" s="38" t="s">
        <v>147</v>
      </c>
      <c r="AQ36" s="38">
        <v>0</v>
      </c>
      <c r="AR36" s="38">
        <v>0</v>
      </c>
      <c r="AS36" s="38">
        <v>3</v>
      </c>
      <c r="AT36" s="38">
        <v>1</v>
      </c>
      <c r="AU36" s="38">
        <v>100</v>
      </c>
      <c r="AV36" s="38">
        <v>0</v>
      </c>
      <c r="AW36" s="38">
        <v>0</v>
      </c>
      <c r="AX36" s="60">
        <v>100</v>
      </c>
      <c r="AY36" s="61"/>
      <c r="AZ36" s="61"/>
      <c r="BA36" s="62"/>
      <c r="BI36" s="75"/>
      <c r="BJ36" s="75"/>
      <c r="BK36" s="75"/>
      <c r="BL36" s="75"/>
      <c r="BM36" s="75"/>
      <c r="BN36" s="75"/>
      <c r="BO36" s="75"/>
      <c r="BP36" s="75"/>
      <c r="BQ36" s="75"/>
      <c r="BR36" s="75"/>
      <c r="BS36" s="75"/>
    </row>
    <row r="37" s="24" customFormat="1" spans="1:71">
      <c r="A37" s="38">
        <v>2450005</v>
      </c>
      <c r="B37" s="41" t="s">
        <v>184</v>
      </c>
      <c r="C37" s="38" t="s">
        <v>170</v>
      </c>
      <c r="D37" s="38">
        <v>245</v>
      </c>
      <c r="E37" s="38">
        <v>0</v>
      </c>
      <c r="F37" s="38">
        <v>0</v>
      </c>
      <c r="G37" s="38">
        <v>24500</v>
      </c>
      <c r="H37" s="38">
        <v>2</v>
      </c>
      <c r="I37" s="38">
        <v>5</v>
      </c>
      <c r="J37" s="38">
        <v>0</v>
      </c>
      <c r="K37" s="38">
        <v>0</v>
      </c>
      <c r="L37" s="38">
        <v>0</v>
      </c>
      <c r="M37" s="38">
        <v>3</v>
      </c>
      <c r="N37" s="38">
        <v>0</v>
      </c>
      <c r="O37" s="38">
        <v>0</v>
      </c>
      <c r="P37" s="38">
        <v>0</v>
      </c>
      <c r="Q37" s="38">
        <v>44001</v>
      </c>
      <c r="R37" s="46">
        <v>100000000</v>
      </c>
      <c r="S37" s="46">
        <v>0</v>
      </c>
      <c r="T37" s="38">
        <v>0</v>
      </c>
      <c r="U37" s="46">
        <v>100000000</v>
      </c>
      <c r="V37" s="46">
        <v>50000000</v>
      </c>
      <c r="W37" s="38">
        <v>47000</v>
      </c>
      <c r="X37" s="46">
        <v>5000000</v>
      </c>
      <c r="Y37" s="38">
        <v>1</v>
      </c>
      <c r="Z37" s="52">
        <v>0</v>
      </c>
      <c r="AA37" s="38">
        <v>0</v>
      </c>
      <c r="AB37" s="38">
        <v>0</v>
      </c>
      <c r="AC37" s="38">
        <v>0</v>
      </c>
      <c r="AD37" s="38"/>
      <c r="AE37" s="38" t="s">
        <v>171</v>
      </c>
      <c r="AF37" s="38">
        <v>0</v>
      </c>
      <c r="AG37" s="46" t="s">
        <v>154</v>
      </c>
      <c r="AH37" s="46" t="str">
        <f t="shared" si="7"/>
        <v>100000000|500000000</v>
      </c>
      <c r="AI37" s="46" t="str">
        <f t="shared" si="8"/>
        <v>1000000000|2000000000</v>
      </c>
      <c r="AJ37" s="38">
        <v>0</v>
      </c>
      <c r="AK37" s="38">
        <v>500</v>
      </c>
      <c r="AL37" s="38">
        <v>1</v>
      </c>
      <c r="AM37" s="38"/>
      <c r="AN37" s="38">
        <v>245</v>
      </c>
      <c r="AO37" s="38">
        <v>1</v>
      </c>
      <c r="AP37" s="38" t="s">
        <v>147</v>
      </c>
      <c r="AQ37" s="38">
        <v>0</v>
      </c>
      <c r="AR37" s="38">
        <v>0</v>
      </c>
      <c r="AS37" s="38">
        <v>3</v>
      </c>
      <c r="AT37" s="38">
        <v>1</v>
      </c>
      <c r="AU37" s="38">
        <v>100</v>
      </c>
      <c r="AV37" s="38">
        <v>0</v>
      </c>
      <c r="AW37" s="38">
        <v>0</v>
      </c>
      <c r="AX37" s="60">
        <v>100</v>
      </c>
      <c r="AY37" s="61"/>
      <c r="AZ37" s="61"/>
      <c r="BA37" s="62"/>
      <c r="BI37" s="75"/>
      <c r="BJ37" s="75"/>
      <c r="BK37" s="75"/>
      <c r="BL37" s="75"/>
      <c r="BM37" s="75"/>
      <c r="BN37" s="75"/>
      <c r="BO37" s="75"/>
      <c r="BP37" s="75"/>
      <c r="BQ37" s="75"/>
      <c r="BR37" s="75"/>
      <c r="BS37" s="75"/>
    </row>
    <row r="38" s="24" customFormat="1" spans="1:71">
      <c r="A38" s="38">
        <v>2450006</v>
      </c>
      <c r="B38" s="41" t="s">
        <v>184</v>
      </c>
      <c r="C38" s="38" t="s">
        <v>172</v>
      </c>
      <c r="D38" s="38">
        <v>245</v>
      </c>
      <c r="E38" s="38">
        <v>0</v>
      </c>
      <c r="F38" s="38">
        <v>0</v>
      </c>
      <c r="G38" s="38">
        <v>24500</v>
      </c>
      <c r="H38" s="38">
        <v>2</v>
      </c>
      <c r="I38" s="38">
        <v>6</v>
      </c>
      <c r="J38" s="38">
        <v>0</v>
      </c>
      <c r="K38" s="38">
        <v>0</v>
      </c>
      <c r="L38" s="38">
        <v>0</v>
      </c>
      <c r="M38" s="38">
        <v>3</v>
      </c>
      <c r="N38" s="38">
        <v>0</v>
      </c>
      <c r="O38" s="38">
        <v>0</v>
      </c>
      <c r="P38" s="38">
        <v>0</v>
      </c>
      <c r="Q38" s="38">
        <v>44001</v>
      </c>
      <c r="R38" s="46">
        <v>400000000</v>
      </c>
      <c r="S38" s="46">
        <v>0</v>
      </c>
      <c r="T38" s="38">
        <v>0</v>
      </c>
      <c r="U38" s="46">
        <v>400000000</v>
      </c>
      <c r="V38" s="46">
        <v>200000000</v>
      </c>
      <c r="W38" s="38">
        <v>47000</v>
      </c>
      <c r="X38" s="46">
        <v>20000000</v>
      </c>
      <c r="Y38" s="38">
        <v>1</v>
      </c>
      <c r="Z38" s="52">
        <v>0</v>
      </c>
      <c r="AA38" s="38">
        <v>0</v>
      </c>
      <c r="AB38" s="38">
        <v>0</v>
      </c>
      <c r="AC38" s="38">
        <v>0</v>
      </c>
      <c r="AD38" s="38"/>
      <c r="AE38" s="38" t="s">
        <v>173</v>
      </c>
      <c r="AF38" s="38">
        <v>0</v>
      </c>
      <c r="AG38" s="46" t="s">
        <v>154</v>
      </c>
      <c r="AH38" s="46" t="str">
        <f t="shared" si="7"/>
        <v>400000000|2000000000</v>
      </c>
      <c r="AI38" s="46" t="str">
        <f t="shared" si="8"/>
        <v>4000000000|8000000000</v>
      </c>
      <c r="AJ38" s="38">
        <v>0</v>
      </c>
      <c r="AK38" s="38">
        <v>500</v>
      </c>
      <c r="AL38" s="38">
        <v>1</v>
      </c>
      <c r="AM38" s="38"/>
      <c r="AN38" s="38">
        <v>245</v>
      </c>
      <c r="AO38" s="38">
        <v>1</v>
      </c>
      <c r="AP38" s="38" t="s">
        <v>147</v>
      </c>
      <c r="AQ38" s="38">
        <v>0</v>
      </c>
      <c r="AR38" s="38">
        <v>0</v>
      </c>
      <c r="AS38" s="38">
        <v>3</v>
      </c>
      <c r="AT38" s="38">
        <v>1</v>
      </c>
      <c r="AU38" s="38">
        <v>100</v>
      </c>
      <c r="AV38" s="38">
        <v>0</v>
      </c>
      <c r="AW38" s="38">
        <v>0</v>
      </c>
      <c r="AX38" s="60">
        <v>100</v>
      </c>
      <c r="AY38" s="61"/>
      <c r="AZ38" s="61"/>
      <c r="BA38" s="62"/>
      <c r="BI38" s="75"/>
      <c r="BJ38" s="75"/>
      <c r="BK38" s="75"/>
      <c r="BL38" s="75"/>
      <c r="BM38" s="75"/>
      <c r="BN38" s="75"/>
      <c r="BO38" s="75"/>
      <c r="BP38" s="75"/>
      <c r="BQ38" s="75"/>
      <c r="BR38" s="75"/>
      <c r="BS38" s="75"/>
    </row>
    <row r="39" s="27" customFormat="1" spans="1:71">
      <c r="A39" s="42">
        <v>2420001</v>
      </c>
      <c r="B39" s="42" t="s">
        <v>185</v>
      </c>
      <c r="C39" s="42" t="s">
        <v>143</v>
      </c>
      <c r="D39" s="42">
        <v>242</v>
      </c>
      <c r="E39" s="42">
        <v>0</v>
      </c>
      <c r="F39" s="42">
        <v>0</v>
      </c>
      <c r="G39" s="42">
        <v>24200</v>
      </c>
      <c r="H39" s="42">
        <v>2</v>
      </c>
      <c r="I39" s="42">
        <v>1</v>
      </c>
      <c r="J39" s="42">
        <v>1</v>
      </c>
      <c r="K39" s="42">
        <v>5</v>
      </c>
      <c r="L39" s="42">
        <v>0</v>
      </c>
      <c r="M39" s="42">
        <v>3</v>
      </c>
      <c r="N39" s="42">
        <v>0</v>
      </c>
      <c r="O39" s="42">
        <v>0</v>
      </c>
      <c r="P39" s="42">
        <v>0</v>
      </c>
      <c r="Q39" s="42">
        <v>44001</v>
      </c>
      <c r="R39" s="49">
        <f t="shared" ref="R39:R44" si="9">V39*20</f>
        <v>200000</v>
      </c>
      <c r="S39" s="49">
        <v>2000000</v>
      </c>
      <c r="T39" s="42">
        <v>0</v>
      </c>
      <c r="U39" s="49">
        <f t="shared" ref="U39:U50" si="10">R39</f>
        <v>200000</v>
      </c>
      <c r="V39" s="49">
        <v>10000</v>
      </c>
      <c r="W39" s="42">
        <v>46000</v>
      </c>
      <c r="X39" s="49">
        <v>10000</v>
      </c>
      <c r="Y39" s="42">
        <v>1</v>
      </c>
      <c r="Z39" s="55">
        <v>0</v>
      </c>
      <c r="AA39" s="42">
        <v>0</v>
      </c>
      <c r="AB39" s="42">
        <v>0</v>
      </c>
      <c r="AC39" s="42" t="s">
        <v>144</v>
      </c>
      <c r="AD39" s="42"/>
      <c r="AE39" s="42" t="s">
        <v>165</v>
      </c>
      <c r="AF39" s="42">
        <v>0</v>
      </c>
      <c r="AG39" s="49" t="s">
        <v>146</v>
      </c>
      <c r="AH39" s="49" t="str">
        <f t="shared" ref="AH39:AH50" si="11">R39&amp;"|"&amp;(R39*5)</f>
        <v>200000|1000000</v>
      </c>
      <c r="AI39" s="49" t="str">
        <f>R39*9&amp;"|"&amp;(R39*10)</f>
        <v>1800000|2000000</v>
      </c>
      <c r="AJ39" s="42">
        <v>0</v>
      </c>
      <c r="AK39" s="42">
        <v>500</v>
      </c>
      <c r="AL39" s="42">
        <v>1</v>
      </c>
      <c r="AM39" s="42"/>
      <c r="AN39" s="42">
        <v>242</v>
      </c>
      <c r="AO39" s="42">
        <v>1</v>
      </c>
      <c r="AP39" s="42" t="s">
        <v>147</v>
      </c>
      <c r="AQ39" s="42">
        <v>0</v>
      </c>
      <c r="AR39" s="42">
        <v>0</v>
      </c>
      <c r="AS39" s="42">
        <v>6</v>
      </c>
      <c r="AT39" s="42">
        <v>1</v>
      </c>
      <c r="AU39" s="42">
        <v>100</v>
      </c>
      <c r="AV39" s="42">
        <v>0</v>
      </c>
      <c r="AW39" s="42">
        <v>0</v>
      </c>
      <c r="AX39" s="42">
        <v>100</v>
      </c>
      <c r="AY39" s="67"/>
      <c r="AZ39" s="67"/>
      <c r="BA39" s="6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</row>
    <row r="40" s="27" customFormat="1" spans="1:71">
      <c r="A40" s="42">
        <v>2420002</v>
      </c>
      <c r="B40" s="42" t="s">
        <v>185</v>
      </c>
      <c r="C40" s="42" t="s">
        <v>148</v>
      </c>
      <c r="D40" s="42">
        <v>242</v>
      </c>
      <c r="E40" s="42">
        <v>0</v>
      </c>
      <c r="F40" s="42">
        <v>0</v>
      </c>
      <c r="G40" s="42">
        <v>24200</v>
      </c>
      <c r="H40" s="42">
        <v>2</v>
      </c>
      <c r="I40" s="42">
        <v>2</v>
      </c>
      <c r="J40" s="42">
        <v>1</v>
      </c>
      <c r="K40" s="42">
        <v>10</v>
      </c>
      <c r="L40" s="42">
        <v>0</v>
      </c>
      <c r="M40" s="42">
        <v>3</v>
      </c>
      <c r="N40" s="42">
        <v>0</v>
      </c>
      <c r="O40" s="42">
        <v>0</v>
      </c>
      <c r="P40" s="42">
        <v>0</v>
      </c>
      <c r="Q40" s="42">
        <v>44001</v>
      </c>
      <c r="R40" s="49">
        <f t="shared" si="9"/>
        <v>1000000</v>
      </c>
      <c r="S40" s="49">
        <v>10000000</v>
      </c>
      <c r="T40" s="42">
        <v>0</v>
      </c>
      <c r="U40" s="49">
        <f t="shared" si="10"/>
        <v>1000000</v>
      </c>
      <c r="V40" s="49">
        <v>50000</v>
      </c>
      <c r="W40" s="42">
        <v>46000</v>
      </c>
      <c r="X40" s="49">
        <v>50000</v>
      </c>
      <c r="Y40" s="42">
        <v>1</v>
      </c>
      <c r="Z40" s="55">
        <v>0</v>
      </c>
      <c r="AA40" s="42">
        <v>0</v>
      </c>
      <c r="AB40" s="42">
        <v>0</v>
      </c>
      <c r="AC40" s="42" t="s">
        <v>149</v>
      </c>
      <c r="AD40" s="42"/>
      <c r="AE40" s="42" t="s">
        <v>166</v>
      </c>
      <c r="AF40" s="42">
        <v>0</v>
      </c>
      <c r="AG40" s="49" t="s">
        <v>146</v>
      </c>
      <c r="AH40" s="49" t="str">
        <f t="shared" si="11"/>
        <v>1000000|5000000</v>
      </c>
      <c r="AI40" s="49" t="str">
        <f>R40*9&amp;"|"&amp;(R40*10)</f>
        <v>9000000|10000000</v>
      </c>
      <c r="AJ40" s="42">
        <v>0</v>
      </c>
      <c r="AK40" s="42">
        <v>500</v>
      </c>
      <c r="AL40" s="42">
        <v>1</v>
      </c>
      <c r="AM40" s="42"/>
      <c r="AN40" s="42">
        <v>242</v>
      </c>
      <c r="AO40" s="42">
        <v>1</v>
      </c>
      <c r="AP40" s="42" t="s">
        <v>147</v>
      </c>
      <c r="AQ40" s="42">
        <v>0</v>
      </c>
      <c r="AR40" s="42">
        <v>0</v>
      </c>
      <c r="AS40" s="42">
        <v>4</v>
      </c>
      <c r="AT40" s="42">
        <v>1</v>
      </c>
      <c r="AU40" s="42">
        <v>100</v>
      </c>
      <c r="AV40" s="42">
        <v>0</v>
      </c>
      <c r="AW40" s="42">
        <v>0</v>
      </c>
      <c r="AX40" s="42">
        <v>100</v>
      </c>
      <c r="AY40" s="67"/>
      <c r="AZ40" s="67"/>
      <c r="BA40" s="6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</row>
    <row r="41" s="27" customFormat="1" spans="1:71">
      <c r="A41" s="42">
        <v>2420003</v>
      </c>
      <c r="B41" s="42" t="s">
        <v>185</v>
      </c>
      <c r="C41" s="42" t="s">
        <v>151</v>
      </c>
      <c r="D41" s="42">
        <v>242</v>
      </c>
      <c r="E41" s="42">
        <v>0</v>
      </c>
      <c r="F41" s="42">
        <v>0</v>
      </c>
      <c r="G41" s="42">
        <v>24200</v>
      </c>
      <c r="H41" s="42">
        <v>2</v>
      </c>
      <c r="I41" s="42">
        <v>3</v>
      </c>
      <c r="J41" s="42">
        <v>1</v>
      </c>
      <c r="K41" s="42">
        <v>15</v>
      </c>
      <c r="L41" s="42">
        <v>0</v>
      </c>
      <c r="M41" s="42">
        <v>3</v>
      </c>
      <c r="N41" s="42">
        <v>0</v>
      </c>
      <c r="O41" s="42">
        <v>0</v>
      </c>
      <c r="P41" s="42">
        <v>0</v>
      </c>
      <c r="Q41" s="42">
        <v>44001</v>
      </c>
      <c r="R41" s="49">
        <f t="shared" si="9"/>
        <v>4000000</v>
      </c>
      <c r="S41" s="49">
        <v>0</v>
      </c>
      <c r="T41" s="42">
        <v>0</v>
      </c>
      <c r="U41" s="49">
        <f t="shared" si="10"/>
        <v>4000000</v>
      </c>
      <c r="V41" s="49">
        <v>200000</v>
      </c>
      <c r="W41" s="42">
        <v>46000</v>
      </c>
      <c r="X41" s="49">
        <v>200000</v>
      </c>
      <c r="Y41" s="42">
        <v>1</v>
      </c>
      <c r="Z41" s="55">
        <v>0</v>
      </c>
      <c r="AA41" s="42">
        <v>0</v>
      </c>
      <c r="AB41" s="42">
        <v>0</v>
      </c>
      <c r="AC41" s="42" t="s">
        <v>152</v>
      </c>
      <c r="AD41" s="42"/>
      <c r="AE41" s="42" t="s">
        <v>167</v>
      </c>
      <c r="AF41" s="42">
        <v>0</v>
      </c>
      <c r="AG41" s="49" t="s">
        <v>154</v>
      </c>
      <c r="AH41" s="49" t="str">
        <f t="shared" si="11"/>
        <v>4000000|20000000</v>
      </c>
      <c r="AI41" s="49" t="str">
        <f>R41*10&amp;"|"&amp;(R41*20)</f>
        <v>40000000|80000000</v>
      </c>
      <c r="AJ41" s="42">
        <v>0</v>
      </c>
      <c r="AK41" s="42">
        <v>500</v>
      </c>
      <c r="AL41" s="42">
        <v>1</v>
      </c>
      <c r="AM41" s="42"/>
      <c r="AN41" s="42">
        <v>242</v>
      </c>
      <c r="AO41" s="42">
        <v>1</v>
      </c>
      <c r="AP41" s="42" t="s">
        <v>147</v>
      </c>
      <c r="AQ41" s="42">
        <v>0</v>
      </c>
      <c r="AR41" s="42">
        <v>0</v>
      </c>
      <c r="AS41" s="42">
        <v>3</v>
      </c>
      <c r="AT41" s="42">
        <v>1</v>
      </c>
      <c r="AU41" s="42">
        <v>100</v>
      </c>
      <c r="AV41" s="42">
        <v>0</v>
      </c>
      <c r="AW41" s="42">
        <v>0</v>
      </c>
      <c r="AX41" s="42">
        <v>100</v>
      </c>
      <c r="AY41" s="67"/>
      <c r="AZ41" s="67"/>
      <c r="BA41" s="68"/>
      <c r="BI41" s="78"/>
      <c r="BJ41" s="78"/>
      <c r="BK41" s="78"/>
      <c r="BL41" s="78"/>
      <c r="BM41" s="78"/>
      <c r="BN41" s="78"/>
      <c r="BO41" s="78"/>
      <c r="BP41" s="78"/>
      <c r="BQ41" s="78"/>
      <c r="BR41" s="78"/>
      <c r="BS41" s="78"/>
    </row>
    <row r="42" s="27" customFormat="1" spans="1:71">
      <c r="A42" s="42">
        <v>2420004</v>
      </c>
      <c r="B42" s="42" t="s">
        <v>185</v>
      </c>
      <c r="C42" s="42" t="s">
        <v>168</v>
      </c>
      <c r="D42" s="42">
        <v>242</v>
      </c>
      <c r="E42" s="42">
        <v>0</v>
      </c>
      <c r="F42" s="42">
        <v>0</v>
      </c>
      <c r="G42" s="42">
        <v>24200</v>
      </c>
      <c r="H42" s="42">
        <v>2</v>
      </c>
      <c r="I42" s="42">
        <v>4</v>
      </c>
      <c r="J42" s="42">
        <v>1</v>
      </c>
      <c r="K42" s="42">
        <v>20</v>
      </c>
      <c r="L42" s="42">
        <v>0</v>
      </c>
      <c r="M42" s="42">
        <v>3</v>
      </c>
      <c r="N42" s="42">
        <v>0</v>
      </c>
      <c r="O42" s="42">
        <v>0</v>
      </c>
      <c r="P42" s="42">
        <v>0</v>
      </c>
      <c r="Q42" s="42">
        <v>44001</v>
      </c>
      <c r="R42" s="49">
        <f t="shared" si="9"/>
        <v>20000000</v>
      </c>
      <c r="S42" s="49">
        <v>0</v>
      </c>
      <c r="T42" s="42">
        <v>0</v>
      </c>
      <c r="U42" s="49">
        <f t="shared" si="10"/>
        <v>20000000</v>
      </c>
      <c r="V42" s="49">
        <v>1000000</v>
      </c>
      <c r="W42" s="42">
        <v>46000</v>
      </c>
      <c r="X42" s="49">
        <v>1000000</v>
      </c>
      <c r="Y42" s="42">
        <v>1</v>
      </c>
      <c r="Z42" s="55">
        <v>0</v>
      </c>
      <c r="AA42" s="42">
        <v>0</v>
      </c>
      <c r="AB42" s="42">
        <v>0</v>
      </c>
      <c r="AC42" s="42">
        <v>0</v>
      </c>
      <c r="AD42" s="42"/>
      <c r="AE42" s="42" t="s">
        <v>169</v>
      </c>
      <c r="AF42" s="42">
        <v>0</v>
      </c>
      <c r="AG42" s="49" t="s">
        <v>154</v>
      </c>
      <c r="AH42" s="49" t="str">
        <f t="shared" si="11"/>
        <v>20000000|100000000</v>
      </c>
      <c r="AI42" s="49" t="str">
        <f>R42*10&amp;"|"&amp;(R42*20)</f>
        <v>200000000|400000000</v>
      </c>
      <c r="AJ42" s="42">
        <v>0</v>
      </c>
      <c r="AK42" s="42">
        <v>500</v>
      </c>
      <c r="AL42" s="42">
        <v>1</v>
      </c>
      <c r="AM42" s="42"/>
      <c r="AN42" s="42">
        <v>242</v>
      </c>
      <c r="AO42" s="42">
        <v>1</v>
      </c>
      <c r="AP42" s="42" t="s">
        <v>147</v>
      </c>
      <c r="AQ42" s="42">
        <v>0</v>
      </c>
      <c r="AR42" s="42">
        <v>0</v>
      </c>
      <c r="AS42" s="42">
        <v>3</v>
      </c>
      <c r="AT42" s="42">
        <v>1</v>
      </c>
      <c r="AU42" s="42">
        <v>100</v>
      </c>
      <c r="AV42" s="42">
        <v>0</v>
      </c>
      <c r="AW42" s="42">
        <v>0</v>
      </c>
      <c r="AX42" s="42">
        <v>100</v>
      </c>
      <c r="AY42" s="67"/>
      <c r="AZ42" s="67"/>
      <c r="BA42" s="68"/>
      <c r="BI42" s="78"/>
      <c r="BJ42" s="78"/>
      <c r="BK42" s="78"/>
      <c r="BL42" s="78"/>
      <c r="BM42" s="78"/>
      <c r="BN42" s="78"/>
      <c r="BO42" s="78"/>
      <c r="BP42" s="78"/>
      <c r="BQ42" s="78"/>
      <c r="BR42" s="78"/>
      <c r="BS42" s="78"/>
    </row>
    <row r="43" s="27" customFormat="1" spans="1:71">
      <c r="A43" s="42">
        <v>2420005</v>
      </c>
      <c r="B43" s="42" t="s">
        <v>185</v>
      </c>
      <c r="C43" s="42" t="s">
        <v>170</v>
      </c>
      <c r="D43" s="42">
        <v>242</v>
      </c>
      <c r="E43" s="42">
        <v>0</v>
      </c>
      <c r="F43" s="42">
        <v>0</v>
      </c>
      <c r="G43" s="42">
        <v>24200</v>
      </c>
      <c r="H43" s="42">
        <v>2</v>
      </c>
      <c r="I43" s="42">
        <v>5</v>
      </c>
      <c r="J43" s="42">
        <v>1</v>
      </c>
      <c r="K43" s="42">
        <v>30</v>
      </c>
      <c r="L43" s="42">
        <v>0</v>
      </c>
      <c r="M43" s="42">
        <v>3</v>
      </c>
      <c r="N43" s="42">
        <v>0</v>
      </c>
      <c r="O43" s="42">
        <v>0</v>
      </c>
      <c r="P43" s="42">
        <v>0</v>
      </c>
      <c r="Q43" s="42">
        <v>44001</v>
      </c>
      <c r="R43" s="49">
        <f t="shared" si="9"/>
        <v>100000000</v>
      </c>
      <c r="S43" s="49">
        <v>0</v>
      </c>
      <c r="T43" s="42">
        <v>0</v>
      </c>
      <c r="U43" s="49">
        <f t="shared" si="10"/>
        <v>100000000</v>
      </c>
      <c r="V43" s="49">
        <v>5000000</v>
      </c>
      <c r="W43" s="42">
        <v>46000</v>
      </c>
      <c r="X43" s="49">
        <v>5000000</v>
      </c>
      <c r="Y43" s="42">
        <v>1</v>
      </c>
      <c r="Z43" s="55">
        <v>0</v>
      </c>
      <c r="AA43" s="42">
        <v>0</v>
      </c>
      <c r="AB43" s="42">
        <v>0</v>
      </c>
      <c r="AC43" s="42">
        <v>0</v>
      </c>
      <c r="AD43" s="42"/>
      <c r="AE43" s="42" t="s">
        <v>171</v>
      </c>
      <c r="AF43" s="42">
        <v>0</v>
      </c>
      <c r="AG43" s="49" t="s">
        <v>154</v>
      </c>
      <c r="AH43" s="49" t="str">
        <f t="shared" si="11"/>
        <v>100000000|500000000</v>
      </c>
      <c r="AI43" s="49" t="str">
        <f>R43*10&amp;"|"&amp;(R43*20)</f>
        <v>1000000000|2000000000</v>
      </c>
      <c r="AJ43" s="42">
        <v>0</v>
      </c>
      <c r="AK43" s="42">
        <v>500</v>
      </c>
      <c r="AL43" s="42">
        <v>1</v>
      </c>
      <c r="AM43" s="42"/>
      <c r="AN43" s="42">
        <v>242</v>
      </c>
      <c r="AO43" s="42">
        <v>1</v>
      </c>
      <c r="AP43" s="42" t="s">
        <v>147</v>
      </c>
      <c r="AQ43" s="42">
        <v>0</v>
      </c>
      <c r="AR43" s="42">
        <v>0</v>
      </c>
      <c r="AS43" s="42">
        <v>3</v>
      </c>
      <c r="AT43" s="42">
        <v>1</v>
      </c>
      <c r="AU43" s="42">
        <v>100</v>
      </c>
      <c r="AV43" s="42">
        <v>0</v>
      </c>
      <c r="AW43" s="42">
        <v>0</v>
      </c>
      <c r="AX43" s="42">
        <v>100</v>
      </c>
      <c r="AY43" s="67"/>
      <c r="AZ43" s="67"/>
      <c r="BA43" s="68"/>
      <c r="BI43" s="78"/>
      <c r="BJ43" s="78"/>
      <c r="BK43" s="78"/>
      <c r="BL43" s="78"/>
      <c r="BM43" s="78"/>
      <c r="BN43" s="78"/>
      <c r="BO43" s="78"/>
      <c r="BP43" s="78"/>
      <c r="BQ43" s="78"/>
      <c r="BR43" s="78"/>
      <c r="BS43" s="78"/>
    </row>
    <row r="44" s="27" customFormat="1" spans="1:71">
      <c r="A44" s="42">
        <v>2420006</v>
      </c>
      <c r="B44" s="42" t="s">
        <v>185</v>
      </c>
      <c r="C44" s="42" t="s">
        <v>172</v>
      </c>
      <c r="D44" s="42">
        <v>242</v>
      </c>
      <c r="E44" s="42">
        <v>0</v>
      </c>
      <c r="F44" s="42">
        <v>0</v>
      </c>
      <c r="G44" s="42">
        <v>24200</v>
      </c>
      <c r="H44" s="42">
        <v>2</v>
      </c>
      <c r="I44" s="42">
        <v>6</v>
      </c>
      <c r="J44" s="42">
        <v>1</v>
      </c>
      <c r="K44" s="42">
        <v>50</v>
      </c>
      <c r="L44" s="42">
        <v>0</v>
      </c>
      <c r="M44" s="42">
        <v>3</v>
      </c>
      <c r="N44" s="42">
        <v>0</v>
      </c>
      <c r="O44" s="42">
        <v>0</v>
      </c>
      <c r="P44" s="42">
        <v>0</v>
      </c>
      <c r="Q44" s="42">
        <v>44001</v>
      </c>
      <c r="R44" s="49">
        <f t="shared" si="9"/>
        <v>400000000</v>
      </c>
      <c r="S44" s="49">
        <v>0</v>
      </c>
      <c r="T44" s="42">
        <v>0</v>
      </c>
      <c r="U44" s="49">
        <f t="shared" si="10"/>
        <v>400000000</v>
      </c>
      <c r="V44" s="49">
        <v>20000000</v>
      </c>
      <c r="W44" s="42">
        <v>46000</v>
      </c>
      <c r="X44" s="49">
        <v>20000000</v>
      </c>
      <c r="Y44" s="42">
        <v>1</v>
      </c>
      <c r="Z44" s="55">
        <v>0</v>
      </c>
      <c r="AA44" s="42">
        <v>0</v>
      </c>
      <c r="AB44" s="42">
        <v>0</v>
      </c>
      <c r="AC44" s="42">
        <v>0</v>
      </c>
      <c r="AD44" s="42"/>
      <c r="AE44" s="42" t="s">
        <v>173</v>
      </c>
      <c r="AF44" s="42">
        <v>0</v>
      </c>
      <c r="AG44" s="49" t="s">
        <v>154</v>
      </c>
      <c r="AH44" s="49" t="str">
        <f t="shared" si="11"/>
        <v>400000000|2000000000</v>
      </c>
      <c r="AI44" s="49" t="str">
        <f>R44*10&amp;"|"&amp;(R44*20)</f>
        <v>4000000000|8000000000</v>
      </c>
      <c r="AJ44" s="42">
        <v>0</v>
      </c>
      <c r="AK44" s="42">
        <v>500</v>
      </c>
      <c r="AL44" s="42">
        <v>1</v>
      </c>
      <c r="AM44" s="42"/>
      <c r="AN44" s="42">
        <v>242</v>
      </c>
      <c r="AO44" s="42">
        <v>1</v>
      </c>
      <c r="AP44" s="42" t="s">
        <v>147</v>
      </c>
      <c r="AQ44" s="42">
        <v>0</v>
      </c>
      <c r="AR44" s="42">
        <v>0</v>
      </c>
      <c r="AS44" s="42">
        <v>3</v>
      </c>
      <c r="AT44" s="42">
        <v>1</v>
      </c>
      <c r="AU44" s="42">
        <v>100</v>
      </c>
      <c r="AV44" s="42">
        <v>0</v>
      </c>
      <c r="AW44" s="42">
        <v>0</v>
      </c>
      <c r="AX44" s="42">
        <v>100</v>
      </c>
      <c r="AY44" s="67"/>
      <c r="AZ44" s="67"/>
      <c r="BA44" s="68"/>
      <c r="BI44" s="78"/>
      <c r="BJ44" s="78"/>
      <c r="BK44" s="78"/>
      <c r="BL44" s="78"/>
      <c r="BM44" s="78"/>
      <c r="BN44" s="78"/>
      <c r="BO44" s="78"/>
      <c r="BP44" s="78"/>
      <c r="BQ44" s="78"/>
      <c r="BR44" s="78"/>
      <c r="BS44" s="78"/>
    </row>
    <row r="45" s="26" customFormat="1" spans="1:71">
      <c r="A45" s="40">
        <v>2460001</v>
      </c>
      <c r="B45" s="40" t="s">
        <v>186</v>
      </c>
      <c r="C45" s="40" t="s">
        <v>143</v>
      </c>
      <c r="D45" s="40">
        <v>246</v>
      </c>
      <c r="E45" s="40">
        <v>0</v>
      </c>
      <c r="F45" s="40">
        <v>0</v>
      </c>
      <c r="G45" s="40">
        <v>24600</v>
      </c>
      <c r="H45" s="40">
        <v>2</v>
      </c>
      <c r="I45" s="40">
        <v>1</v>
      </c>
      <c r="J45" s="40">
        <v>1</v>
      </c>
      <c r="K45" s="40">
        <v>5</v>
      </c>
      <c r="L45" s="40">
        <v>0</v>
      </c>
      <c r="M45" s="40">
        <v>3</v>
      </c>
      <c r="N45" s="40">
        <v>0</v>
      </c>
      <c r="O45" s="40">
        <v>0</v>
      </c>
      <c r="P45" s="40">
        <v>0</v>
      </c>
      <c r="Q45" s="40">
        <v>44001</v>
      </c>
      <c r="R45" s="48">
        <v>200000</v>
      </c>
      <c r="S45" s="48">
        <v>2000000</v>
      </c>
      <c r="T45" s="40">
        <v>0</v>
      </c>
      <c r="U45" s="48">
        <v>200000</v>
      </c>
      <c r="V45" s="48">
        <v>100000</v>
      </c>
      <c r="W45" s="40">
        <v>46000</v>
      </c>
      <c r="X45" s="48">
        <v>10000</v>
      </c>
      <c r="Y45" s="40">
        <v>1</v>
      </c>
      <c r="Z45" s="54">
        <v>0</v>
      </c>
      <c r="AA45" s="40">
        <v>0</v>
      </c>
      <c r="AB45" s="40">
        <v>0</v>
      </c>
      <c r="AC45" s="40" t="s">
        <v>144</v>
      </c>
      <c r="AD45" s="40"/>
      <c r="AE45" s="40" t="s">
        <v>165</v>
      </c>
      <c r="AF45" s="40">
        <v>0</v>
      </c>
      <c r="AG45" s="48" t="s">
        <v>146</v>
      </c>
      <c r="AH45" s="48" t="s">
        <v>157</v>
      </c>
      <c r="AI45" s="48" t="s">
        <v>175</v>
      </c>
      <c r="AJ45" s="40">
        <v>0</v>
      </c>
      <c r="AK45" s="40">
        <v>500</v>
      </c>
      <c r="AL45" s="40">
        <v>1</v>
      </c>
      <c r="AM45" s="40"/>
      <c r="AN45" s="40">
        <v>246</v>
      </c>
      <c r="AO45" s="40">
        <v>1</v>
      </c>
      <c r="AP45" s="40" t="s">
        <v>147</v>
      </c>
      <c r="AQ45" s="40">
        <v>0</v>
      </c>
      <c r="AR45" s="40">
        <v>0</v>
      </c>
      <c r="AS45" s="40">
        <v>6</v>
      </c>
      <c r="AT45" s="40">
        <v>1</v>
      </c>
      <c r="AU45" s="40">
        <v>100</v>
      </c>
      <c r="AV45" s="40">
        <v>0</v>
      </c>
      <c r="AW45" s="40">
        <v>0</v>
      </c>
      <c r="AX45" s="40">
        <v>100</v>
      </c>
      <c r="AY45" s="65"/>
      <c r="AZ45" s="65"/>
      <c r="BA45" s="66"/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</row>
    <row r="46" s="26" customFormat="1" spans="1:71">
      <c r="A46" s="40">
        <v>2460002</v>
      </c>
      <c r="B46" s="40" t="s">
        <v>186</v>
      </c>
      <c r="C46" s="40" t="s">
        <v>148</v>
      </c>
      <c r="D46" s="40">
        <v>246</v>
      </c>
      <c r="E46" s="40">
        <v>0</v>
      </c>
      <c r="F46" s="40">
        <v>0</v>
      </c>
      <c r="G46" s="40">
        <v>24600</v>
      </c>
      <c r="H46" s="40">
        <v>2</v>
      </c>
      <c r="I46" s="40">
        <v>2</v>
      </c>
      <c r="J46" s="40">
        <v>1</v>
      </c>
      <c r="K46" s="40">
        <v>10</v>
      </c>
      <c r="L46" s="40">
        <v>0</v>
      </c>
      <c r="M46" s="40">
        <v>3</v>
      </c>
      <c r="N46" s="40">
        <v>0</v>
      </c>
      <c r="O46" s="40">
        <v>0</v>
      </c>
      <c r="P46" s="40">
        <v>0</v>
      </c>
      <c r="Q46" s="40">
        <v>44001</v>
      </c>
      <c r="R46" s="48">
        <v>1000000</v>
      </c>
      <c r="S46" s="48">
        <v>10000000</v>
      </c>
      <c r="T46" s="40">
        <v>0</v>
      </c>
      <c r="U46" s="48">
        <v>1000000</v>
      </c>
      <c r="V46" s="48">
        <v>500000</v>
      </c>
      <c r="W46" s="40">
        <v>46000</v>
      </c>
      <c r="X46" s="48">
        <v>50000</v>
      </c>
      <c r="Y46" s="40">
        <v>1</v>
      </c>
      <c r="Z46" s="54">
        <v>0</v>
      </c>
      <c r="AA46" s="40">
        <v>0</v>
      </c>
      <c r="AB46" s="40">
        <v>0</v>
      </c>
      <c r="AC46" s="40" t="s">
        <v>149</v>
      </c>
      <c r="AD46" s="40"/>
      <c r="AE46" s="40" t="s">
        <v>166</v>
      </c>
      <c r="AF46" s="40">
        <v>0</v>
      </c>
      <c r="AG46" s="48" t="s">
        <v>146</v>
      </c>
      <c r="AH46" s="48" t="s">
        <v>159</v>
      </c>
      <c r="AI46" s="48" t="s">
        <v>176</v>
      </c>
      <c r="AJ46" s="40">
        <v>0</v>
      </c>
      <c r="AK46" s="40">
        <v>500</v>
      </c>
      <c r="AL46" s="40">
        <v>1</v>
      </c>
      <c r="AM46" s="40"/>
      <c r="AN46" s="40">
        <v>246</v>
      </c>
      <c r="AO46" s="40">
        <v>1</v>
      </c>
      <c r="AP46" s="40" t="s">
        <v>147</v>
      </c>
      <c r="AQ46" s="40">
        <v>0</v>
      </c>
      <c r="AR46" s="40">
        <v>0</v>
      </c>
      <c r="AS46" s="40">
        <v>4</v>
      </c>
      <c r="AT46" s="40">
        <v>1</v>
      </c>
      <c r="AU46" s="40">
        <v>100</v>
      </c>
      <c r="AV46" s="40">
        <v>0</v>
      </c>
      <c r="AW46" s="40">
        <v>0</v>
      </c>
      <c r="AX46" s="40">
        <v>100</v>
      </c>
      <c r="AY46" s="65"/>
      <c r="AZ46" s="65"/>
      <c r="BA46" s="66"/>
      <c r="BI46" s="77"/>
      <c r="BJ46" s="77"/>
      <c r="BK46" s="77"/>
      <c r="BL46" s="77"/>
      <c r="BM46" s="77"/>
      <c r="BN46" s="77"/>
      <c r="BO46" s="77"/>
      <c r="BP46" s="77"/>
      <c r="BQ46" s="77"/>
      <c r="BR46" s="77"/>
      <c r="BS46" s="77"/>
    </row>
    <row r="47" s="26" customFormat="1" spans="1:71">
      <c r="A47" s="40">
        <v>2460003</v>
      </c>
      <c r="B47" s="40" t="s">
        <v>186</v>
      </c>
      <c r="C47" s="40" t="s">
        <v>151</v>
      </c>
      <c r="D47" s="40">
        <v>246</v>
      </c>
      <c r="E47" s="40">
        <v>0</v>
      </c>
      <c r="F47" s="40">
        <v>0</v>
      </c>
      <c r="G47" s="40">
        <v>24600</v>
      </c>
      <c r="H47" s="40">
        <v>2</v>
      </c>
      <c r="I47" s="40">
        <v>3</v>
      </c>
      <c r="J47" s="40">
        <v>1</v>
      </c>
      <c r="K47" s="40">
        <v>15</v>
      </c>
      <c r="L47" s="40">
        <v>0</v>
      </c>
      <c r="M47" s="40">
        <v>3</v>
      </c>
      <c r="N47" s="40">
        <v>0</v>
      </c>
      <c r="O47" s="40">
        <v>0</v>
      </c>
      <c r="P47" s="40">
        <v>0</v>
      </c>
      <c r="Q47" s="40">
        <v>44001</v>
      </c>
      <c r="R47" s="48">
        <v>4000000</v>
      </c>
      <c r="S47" s="48">
        <v>0</v>
      </c>
      <c r="T47" s="40">
        <v>0</v>
      </c>
      <c r="U47" s="48">
        <v>4000000</v>
      </c>
      <c r="V47" s="48">
        <v>2000000</v>
      </c>
      <c r="W47" s="40">
        <v>46000</v>
      </c>
      <c r="X47" s="48">
        <v>200000</v>
      </c>
      <c r="Y47" s="40">
        <v>1</v>
      </c>
      <c r="Z47" s="54">
        <v>0</v>
      </c>
      <c r="AA47" s="40">
        <v>0</v>
      </c>
      <c r="AB47" s="40">
        <v>0</v>
      </c>
      <c r="AC47" s="40" t="s">
        <v>152</v>
      </c>
      <c r="AD47" s="40"/>
      <c r="AE47" s="40" t="s">
        <v>167</v>
      </c>
      <c r="AF47" s="40">
        <v>0</v>
      </c>
      <c r="AG47" s="48" t="s">
        <v>154</v>
      </c>
      <c r="AH47" s="48" t="s">
        <v>161</v>
      </c>
      <c r="AI47" s="48" t="s">
        <v>162</v>
      </c>
      <c r="AJ47" s="40">
        <v>0</v>
      </c>
      <c r="AK47" s="40">
        <v>500</v>
      </c>
      <c r="AL47" s="40">
        <v>1</v>
      </c>
      <c r="AM47" s="40"/>
      <c r="AN47" s="40">
        <v>246</v>
      </c>
      <c r="AO47" s="40">
        <v>1</v>
      </c>
      <c r="AP47" s="40" t="s">
        <v>147</v>
      </c>
      <c r="AQ47" s="40">
        <v>0</v>
      </c>
      <c r="AR47" s="40">
        <v>0</v>
      </c>
      <c r="AS47" s="40">
        <v>3</v>
      </c>
      <c r="AT47" s="40">
        <v>1</v>
      </c>
      <c r="AU47" s="40">
        <v>100</v>
      </c>
      <c r="AV47" s="40">
        <v>0</v>
      </c>
      <c r="AW47" s="40">
        <v>0</v>
      </c>
      <c r="AX47" s="40">
        <v>100</v>
      </c>
      <c r="AY47" s="65"/>
      <c r="AZ47" s="65"/>
      <c r="BA47" s="66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</row>
    <row r="48" s="26" customFormat="1" spans="1:71">
      <c r="A48" s="40">
        <v>2460004</v>
      </c>
      <c r="B48" s="40" t="s">
        <v>186</v>
      </c>
      <c r="C48" s="40" t="s">
        <v>168</v>
      </c>
      <c r="D48" s="40">
        <v>246</v>
      </c>
      <c r="E48" s="40">
        <v>0</v>
      </c>
      <c r="F48" s="40">
        <v>0</v>
      </c>
      <c r="G48" s="40">
        <v>24600</v>
      </c>
      <c r="H48" s="40">
        <v>2</v>
      </c>
      <c r="I48" s="40">
        <v>4</v>
      </c>
      <c r="J48" s="40">
        <v>1</v>
      </c>
      <c r="K48" s="40">
        <v>20</v>
      </c>
      <c r="L48" s="40">
        <v>0</v>
      </c>
      <c r="M48" s="40">
        <v>3</v>
      </c>
      <c r="N48" s="40">
        <v>0</v>
      </c>
      <c r="O48" s="40">
        <v>0</v>
      </c>
      <c r="P48" s="40">
        <v>0</v>
      </c>
      <c r="Q48" s="40">
        <v>44001</v>
      </c>
      <c r="R48" s="48">
        <v>20000000</v>
      </c>
      <c r="S48" s="48">
        <v>0</v>
      </c>
      <c r="T48" s="40">
        <v>0</v>
      </c>
      <c r="U48" s="48">
        <v>20000000</v>
      </c>
      <c r="V48" s="48">
        <v>10000000</v>
      </c>
      <c r="W48" s="40">
        <v>46000</v>
      </c>
      <c r="X48" s="48">
        <v>1000000</v>
      </c>
      <c r="Y48" s="40">
        <v>1</v>
      </c>
      <c r="Z48" s="54">
        <v>0</v>
      </c>
      <c r="AA48" s="40">
        <v>0</v>
      </c>
      <c r="AB48" s="40">
        <v>0</v>
      </c>
      <c r="AC48" s="40">
        <v>0</v>
      </c>
      <c r="AD48" s="40"/>
      <c r="AE48" s="40" t="s">
        <v>169</v>
      </c>
      <c r="AF48" s="40">
        <v>0</v>
      </c>
      <c r="AG48" s="48" t="s">
        <v>154</v>
      </c>
      <c r="AH48" s="48" t="s">
        <v>177</v>
      </c>
      <c r="AI48" s="48" t="s">
        <v>178</v>
      </c>
      <c r="AJ48" s="40">
        <v>0</v>
      </c>
      <c r="AK48" s="40">
        <v>500</v>
      </c>
      <c r="AL48" s="40">
        <v>1</v>
      </c>
      <c r="AM48" s="40"/>
      <c r="AN48" s="40">
        <v>246</v>
      </c>
      <c r="AO48" s="40">
        <v>1</v>
      </c>
      <c r="AP48" s="40" t="s">
        <v>147</v>
      </c>
      <c r="AQ48" s="40">
        <v>0</v>
      </c>
      <c r="AR48" s="40">
        <v>0</v>
      </c>
      <c r="AS48" s="40">
        <v>3</v>
      </c>
      <c r="AT48" s="40">
        <v>1</v>
      </c>
      <c r="AU48" s="40">
        <v>100</v>
      </c>
      <c r="AV48" s="40">
        <v>0</v>
      </c>
      <c r="AW48" s="40">
        <v>0</v>
      </c>
      <c r="AX48" s="40">
        <v>100</v>
      </c>
      <c r="AY48" s="65"/>
      <c r="AZ48" s="65"/>
      <c r="BA48" s="66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</row>
    <row r="49" s="26" customFormat="1" spans="1:71">
      <c r="A49" s="40">
        <v>2460005</v>
      </c>
      <c r="B49" s="40" t="s">
        <v>186</v>
      </c>
      <c r="C49" s="40" t="s">
        <v>170</v>
      </c>
      <c r="D49" s="40">
        <v>246</v>
      </c>
      <c r="E49" s="40">
        <v>0</v>
      </c>
      <c r="F49" s="40">
        <v>0</v>
      </c>
      <c r="G49" s="40">
        <v>24600</v>
      </c>
      <c r="H49" s="40">
        <v>2</v>
      </c>
      <c r="I49" s="40">
        <v>5</v>
      </c>
      <c r="J49" s="40">
        <v>1</v>
      </c>
      <c r="K49" s="40">
        <v>30</v>
      </c>
      <c r="L49" s="40">
        <v>0</v>
      </c>
      <c r="M49" s="40">
        <v>3</v>
      </c>
      <c r="N49" s="40">
        <v>0</v>
      </c>
      <c r="O49" s="40">
        <v>0</v>
      </c>
      <c r="P49" s="40">
        <v>0</v>
      </c>
      <c r="Q49" s="40">
        <v>44001</v>
      </c>
      <c r="R49" s="48">
        <v>100000000</v>
      </c>
      <c r="S49" s="48">
        <v>0</v>
      </c>
      <c r="T49" s="40">
        <v>0</v>
      </c>
      <c r="U49" s="48">
        <v>100000000</v>
      </c>
      <c r="V49" s="48">
        <v>50000000</v>
      </c>
      <c r="W49" s="40">
        <v>46000</v>
      </c>
      <c r="X49" s="48">
        <v>5000000</v>
      </c>
      <c r="Y49" s="40">
        <v>1</v>
      </c>
      <c r="Z49" s="54">
        <v>0</v>
      </c>
      <c r="AA49" s="40">
        <v>0</v>
      </c>
      <c r="AB49" s="40">
        <v>0</v>
      </c>
      <c r="AC49" s="40">
        <v>0</v>
      </c>
      <c r="AD49" s="40"/>
      <c r="AE49" s="40" t="s">
        <v>171</v>
      </c>
      <c r="AF49" s="40">
        <v>0</v>
      </c>
      <c r="AG49" s="48" t="s">
        <v>154</v>
      </c>
      <c r="AH49" s="48" t="s">
        <v>179</v>
      </c>
      <c r="AI49" s="48" t="s">
        <v>180</v>
      </c>
      <c r="AJ49" s="40">
        <v>0</v>
      </c>
      <c r="AK49" s="40">
        <v>500</v>
      </c>
      <c r="AL49" s="40">
        <v>1</v>
      </c>
      <c r="AM49" s="40"/>
      <c r="AN49" s="40">
        <v>246</v>
      </c>
      <c r="AO49" s="40">
        <v>1</v>
      </c>
      <c r="AP49" s="40" t="s">
        <v>147</v>
      </c>
      <c r="AQ49" s="40">
        <v>0</v>
      </c>
      <c r="AR49" s="40">
        <v>0</v>
      </c>
      <c r="AS49" s="40">
        <v>3</v>
      </c>
      <c r="AT49" s="40">
        <v>1</v>
      </c>
      <c r="AU49" s="40">
        <v>100</v>
      </c>
      <c r="AV49" s="40">
        <v>0</v>
      </c>
      <c r="AW49" s="40">
        <v>0</v>
      </c>
      <c r="AX49" s="40">
        <v>100</v>
      </c>
      <c r="AY49" s="65"/>
      <c r="AZ49" s="65"/>
      <c r="BA49" s="66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</row>
    <row r="50" s="26" customFormat="1" spans="1:71">
      <c r="A50" s="40">
        <v>2460006</v>
      </c>
      <c r="B50" s="40" t="s">
        <v>186</v>
      </c>
      <c r="C50" s="40" t="s">
        <v>172</v>
      </c>
      <c r="D50" s="40">
        <v>246</v>
      </c>
      <c r="E50" s="40">
        <v>0</v>
      </c>
      <c r="F50" s="40">
        <v>0</v>
      </c>
      <c r="G50" s="40">
        <v>24600</v>
      </c>
      <c r="H50" s="40">
        <v>2</v>
      </c>
      <c r="I50" s="40">
        <v>6</v>
      </c>
      <c r="J50" s="40">
        <v>1</v>
      </c>
      <c r="K50" s="40">
        <v>50</v>
      </c>
      <c r="L50" s="40">
        <v>0</v>
      </c>
      <c r="M50" s="40">
        <v>3</v>
      </c>
      <c r="N50" s="40">
        <v>0</v>
      </c>
      <c r="O50" s="40">
        <v>0</v>
      </c>
      <c r="P50" s="40">
        <v>0</v>
      </c>
      <c r="Q50" s="40">
        <v>44001</v>
      </c>
      <c r="R50" s="48">
        <v>400000000</v>
      </c>
      <c r="S50" s="48">
        <v>0</v>
      </c>
      <c r="T50" s="40">
        <v>0</v>
      </c>
      <c r="U50" s="48">
        <v>400000000</v>
      </c>
      <c r="V50" s="48">
        <v>200000000</v>
      </c>
      <c r="W50" s="40">
        <v>46000</v>
      </c>
      <c r="X50" s="48">
        <v>20000000</v>
      </c>
      <c r="Y50" s="40">
        <v>1</v>
      </c>
      <c r="Z50" s="54">
        <v>0</v>
      </c>
      <c r="AA50" s="40">
        <v>0</v>
      </c>
      <c r="AB50" s="40">
        <v>0</v>
      </c>
      <c r="AC50" s="40">
        <v>0</v>
      </c>
      <c r="AD50" s="40"/>
      <c r="AE50" s="40" t="s">
        <v>173</v>
      </c>
      <c r="AF50" s="40">
        <v>0</v>
      </c>
      <c r="AG50" s="48" t="s">
        <v>154</v>
      </c>
      <c r="AH50" s="48" t="s">
        <v>181</v>
      </c>
      <c r="AI50" s="48" t="s">
        <v>182</v>
      </c>
      <c r="AJ50" s="40">
        <v>0</v>
      </c>
      <c r="AK50" s="40">
        <v>500</v>
      </c>
      <c r="AL50" s="40">
        <v>1</v>
      </c>
      <c r="AM50" s="40"/>
      <c r="AN50" s="40">
        <v>246</v>
      </c>
      <c r="AO50" s="40">
        <v>1</v>
      </c>
      <c r="AP50" s="40" t="s">
        <v>147</v>
      </c>
      <c r="AQ50" s="40">
        <v>0</v>
      </c>
      <c r="AR50" s="40">
        <v>0</v>
      </c>
      <c r="AS50" s="40">
        <v>3</v>
      </c>
      <c r="AT50" s="40">
        <v>1</v>
      </c>
      <c r="AU50" s="40">
        <v>100</v>
      </c>
      <c r="AV50" s="40">
        <v>0</v>
      </c>
      <c r="AW50" s="40">
        <v>0</v>
      </c>
      <c r="AX50" s="40">
        <v>100</v>
      </c>
      <c r="AY50" s="65"/>
      <c r="AZ50" s="65"/>
      <c r="BA50" s="66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</row>
    <row r="51" s="24" customFormat="1" spans="1:71">
      <c r="A51" s="38">
        <v>2430001</v>
      </c>
      <c r="B51" s="38" t="s">
        <v>187</v>
      </c>
      <c r="C51" s="38" t="s">
        <v>143</v>
      </c>
      <c r="D51" s="38">
        <v>243</v>
      </c>
      <c r="E51" s="38">
        <v>0</v>
      </c>
      <c r="F51" s="38">
        <v>0</v>
      </c>
      <c r="G51" s="38">
        <v>24300</v>
      </c>
      <c r="H51" s="38">
        <v>2</v>
      </c>
      <c r="I51" s="38">
        <v>1</v>
      </c>
      <c r="J51" s="38">
        <v>1</v>
      </c>
      <c r="K51" s="38">
        <v>5</v>
      </c>
      <c r="L51" s="38">
        <v>0</v>
      </c>
      <c r="M51" s="38">
        <v>3</v>
      </c>
      <c r="N51" s="38">
        <v>0</v>
      </c>
      <c r="O51" s="38">
        <v>0</v>
      </c>
      <c r="P51" s="38">
        <v>0</v>
      </c>
      <c r="Q51" s="38">
        <v>44001</v>
      </c>
      <c r="R51" s="46">
        <v>200000</v>
      </c>
      <c r="S51" s="46">
        <v>2000000</v>
      </c>
      <c r="T51" s="38">
        <v>0</v>
      </c>
      <c r="U51" s="46">
        <f t="shared" ref="U51:U56" si="12">R51</f>
        <v>200000</v>
      </c>
      <c r="V51" s="46">
        <v>10000</v>
      </c>
      <c r="W51" s="38">
        <v>47000</v>
      </c>
      <c r="X51" s="46">
        <v>10000</v>
      </c>
      <c r="Y51" s="38">
        <v>1</v>
      </c>
      <c r="Z51" s="52">
        <v>0</v>
      </c>
      <c r="AA51" s="38">
        <v>0</v>
      </c>
      <c r="AB51" s="38">
        <v>0</v>
      </c>
      <c r="AC51" s="38" t="s">
        <v>144</v>
      </c>
      <c r="AD51" s="38"/>
      <c r="AE51" s="38" t="s">
        <v>165</v>
      </c>
      <c r="AF51" s="38">
        <v>0</v>
      </c>
      <c r="AG51" s="46" t="s">
        <v>146</v>
      </c>
      <c r="AH51" s="46" t="str">
        <f t="shared" ref="AH51:AH62" si="13">R51&amp;"|"&amp;(R51*5)</f>
        <v>200000|1000000</v>
      </c>
      <c r="AI51" s="46" t="str">
        <f>R51*9&amp;"|"&amp;(R51*10)</f>
        <v>1800000|2000000</v>
      </c>
      <c r="AJ51" s="38">
        <v>0</v>
      </c>
      <c r="AK51" s="38">
        <v>500</v>
      </c>
      <c r="AL51" s="38">
        <v>1</v>
      </c>
      <c r="AM51" s="38"/>
      <c r="AN51" s="38">
        <v>243</v>
      </c>
      <c r="AO51" s="38">
        <v>1</v>
      </c>
      <c r="AP51" s="38" t="s">
        <v>147</v>
      </c>
      <c r="AQ51" s="38">
        <v>0</v>
      </c>
      <c r="AR51" s="38">
        <v>0</v>
      </c>
      <c r="AS51" s="38">
        <v>4</v>
      </c>
      <c r="AT51" s="38">
        <v>1</v>
      </c>
      <c r="AU51" s="38">
        <v>100</v>
      </c>
      <c r="AV51" s="38">
        <v>0</v>
      </c>
      <c r="AW51" s="38">
        <v>0</v>
      </c>
      <c r="AX51" s="60">
        <v>100</v>
      </c>
      <c r="AY51" s="61"/>
      <c r="AZ51" s="61"/>
      <c r="BA51" s="62"/>
      <c r="BI51" s="75"/>
      <c r="BJ51" s="75"/>
      <c r="BK51" s="75"/>
      <c r="BL51" s="75"/>
      <c r="BM51" s="75"/>
      <c r="BN51" s="75"/>
      <c r="BO51" s="75"/>
      <c r="BP51" s="75"/>
      <c r="BQ51" s="75"/>
      <c r="BR51" s="75"/>
      <c r="BS51" s="75"/>
    </row>
    <row r="52" s="24" customFormat="1" spans="1:71">
      <c r="A52" s="38">
        <v>2430002</v>
      </c>
      <c r="B52" s="38" t="s">
        <v>187</v>
      </c>
      <c r="C52" s="38" t="s">
        <v>148</v>
      </c>
      <c r="D52" s="38">
        <v>243</v>
      </c>
      <c r="E52" s="38">
        <v>0</v>
      </c>
      <c r="F52" s="38">
        <v>0</v>
      </c>
      <c r="G52" s="38">
        <v>24300</v>
      </c>
      <c r="H52" s="38">
        <v>2</v>
      </c>
      <c r="I52" s="38">
        <v>2</v>
      </c>
      <c r="J52" s="38">
        <v>1</v>
      </c>
      <c r="K52" s="38">
        <v>10</v>
      </c>
      <c r="L52" s="38">
        <v>0</v>
      </c>
      <c r="M52" s="38">
        <v>3</v>
      </c>
      <c r="N52" s="38">
        <v>0</v>
      </c>
      <c r="O52" s="38">
        <v>0</v>
      </c>
      <c r="P52" s="38">
        <v>0</v>
      </c>
      <c r="Q52" s="38">
        <v>44001</v>
      </c>
      <c r="R52" s="46">
        <v>1000000</v>
      </c>
      <c r="S52" s="46">
        <v>10000000</v>
      </c>
      <c r="T52" s="38">
        <v>0</v>
      </c>
      <c r="U52" s="46">
        <f t="shared" si="12"/>
        <v>1000000</v>
      </c>
      <c r="V52" s="46">
        <v>50000</v>
      </c>
      <c r="W52" s="38">
        <v>47000</v>
      </c>
      <c r="X52" s="46">
        <v>50000</v>
      </c>
      <c r="Y52" s="38">
        <v>1</v>
      </c>
      <c r="Z52" s="52">
        <v>0</v>
      </c>
      <c r="AA52" s="38">
        <v>0</v>
      </c>
      <c r="AB52" s="38">
        <v>0</v>
      </c>
      <c r="AC52" s="38" t="s">
        <v>149</v>
      </c>
      <c r="AD52" s="38"/>
      <c r="AE52" s="38" t="s">
        <v>166</v>
      </c>
      <c r="AF52" s="38">
        <v>0</v>
      </c>
      <c r="AG52" s="46" t="s">
        <v>146</v>
      </c>
      <c r="AH52" s="46" t="str">
        <f t="shared" si="13"/>
        <v>1000000|5000000</v>
      </c>
      <c r="AI52" s="46" t="str">
        <f>R52*9&amp;"|"&amp;(R52*10)</f>
        <v>9000000|10000000</v>
      </c>
      <c r="AJ52" s="38">
        <v>0</v>
      </c>
      <c r="AK52" s="38">
        <v>500</v>
      </c>
      <c r="AL52" s="38">
        <v>1</v>
      </c>
      <c r="AM52" s="38"/>
      <c r="AN52" s="38">
        <v>243</v>
      </c>
      <c r="AO52" s="38">
        <v>1</v>
      </c>
      <c r="AP52" s="38" t="s">
        <v>147</v>
      </c>
      <c r="AQ52" s="38">
        <v>0</v>
      </c>
      <c r="AR52" s="38">
        <v>0</v>
      </c>
      <c r="AS52" s="38">
        <v>3</v>
      </c>
      <c r="AT52" s="38">
        <v>1</v>
      </c>
      <c r="AU52" s="38">
        <v>100</v>
      </c>
      <c r="AV52" s="38">
        <v>0</v>
      </c>
      <c r="AW52" s="38">
        <v>0</v>
      </c>
      <c r="AX52" s="60">
        <v>100</v>
      </c>
      <c r="AY52" s="61"/>
      <c r="AZ52" s="61"/>
      <c r="BA52" s="62"/>
      <c r="BI52" s="75"/>
      <c r="BJ52" s="75"/>
      <c r="BK52" s="75"/>
      <c r="BL52" s="75"/>
      <c r="BM52" s="75"/>
      <c r="BN52" s="75"/>
      <c r="BO52" s="75"/>
      <c r="BP52" s="75"/>
      <c r="BQ52" s="75"/>
      <c r="BR52" s="75"/>
      <c r="BS52" s="75"/>
    </row>
    <row r="53" s="24" customFormat="1" spans="1:71">
      <c r="A53" s="38">
        <v>2430003</v>
      </c>
      <c r="B53" s="38" t="s">
        <v>187</v>
      </c>
      <c r="C53" s="38" t="s">
        <v>151</v>
      </c>
      <c r="D53" s="38">
        <v>243</v>
      </c>
      <c r="E53" s="38">
        <v>0</v>
      </c>
      <c r="F53" s="38">
        <v>0</v>
      </c>
      <c r="G53" s="38">
        <v>24300</v>
      </c>
      <c r="H53" s="38">
        <v>2</v>
      </c>
      <c r="I53" s="38">
        <v>3</v>
      </c>
      <c r="J53" s="38">
        <v>1</v>
      </c>
      <c r="K53" s="38">
        <v>15</v>
      </c>
      <c r="L53" s="38">
        <v>0</v>
      </c>
      <c r="M53" s="38">
        <v>3</v>
      </c>
      <c r="N53" s="38">
        <v>0</v>
      </c>
      <c r="O53" s="38">
        <v>0</v>
      </c>
      <c r="P53" s="38">
        <v>0</v>
      </c>
      <c r="Q53" s="38">
        <v>44001</v>
      </c>
      <c r="R53" s="46">
        <v>4000000</v>
      </c>
      <c r="S53" s="46">
        <v>0</v>
      </c>
      <c r="T53" s="38">
        <v>0</v>
      </c>
      <c r="U53" s="46">
        <f t="shared" si="12"/>
        <v>4000000</v>
      </c>
      <c r="V53" s="46">
        <v>200000</v>
      </c>
      <c r="W53" s="38">
        <v>47000</v>
      </c>
      <c r="X53" s="46">
        <v>200000</v>
      </c>
      <c r="Y53" s="38">
        <v>1</v>
      </c>
      <c r="Z53" s="52">
        <v>0</v>
      </c>
      <c r="AA53" s="38">
        <v>0</v>
      </c>
      <c r="AB53" s="38">
        <v>0</v>
      </c>
      <c r="AC53" s="38" t="s">
        <v>152</v>
      </c>
      <c r="AD53" s="38"/>
      <c r="AE53" s="38" t="s">
        <v>167</v>
      </c>
      <c r="AF53" s="38">
        <v>0</v>
      </c>
      <c r="AG53" s="46" t="s">
        <v>154</v>
      </c>
      <c r="AH53" s="46" t="str">
        <f t="shared" si="13"/>
        <v>4000000|20000000</v>
      </c>
      <c r="AI53" s="46" t="str">
        <f>R53*10&amp;"|"&amp;(R53*20)</f>
        <v>40000000|80000000</v>
      </c>
      <c r="AJ53" s="38">
        <v>0</v>
      </c>
      <c r="AK53" s="38">
        <v>500</v>
      </c>
      <c r="AL53" s="38">
        <v>1</v>
      </c>
      <c r="AM53" s="38"/>
      <c r="AN53" s="38">
        <v>243</v>
      </c>
      <c r="AO53" s="38">
        <v>1</v>
      </c>
      <c r="AP53" s="38" t="s">
        <v>147</v>
      </c>
      <c r="AQ53" s="38">
        <v>0</v>
      </c>
      <c r="AR53" s="38">
        <v>0</v>
      </c>
      <c r="AS53" s="38">
        <v>2</v>
      </c>
      <c r="AT53" s="38">
        <v>1</v>
      </c>
      <c r="AU53" s="38">
        <v>100</v>
      </c>
      <c r="AV53" s="38">
        <v>0</v>
      </c>
      <c r="AW53" s="38">
        <v>0</v>
      </c>
      <c r="AX53" s="60">
        <v>100</v>
      </c>
      <c r="AY53" s="61"/>
      <c r="AZ53" s="61"/>
      <c r="BA53" s="62"/>
      <c r="BI53" s="75"/>
      <c r="BJ53" s="75"/>
      <c r="BK53" s="75"/>
      <c r="BL53" s="75"/>
      <c r="BM53" s="75"/>
      <c r="BN53" s="75"/>
      <c r="BO53" s="75"/>
      <c r="BP53" s="75"/>
      <c r="BQ53" s="75"/>
      <c r="BR53" s="75"/>
      <c r="BS53" s="75"/>
    </row>
    <row r="54" s="24" customFormat="1" spans="1:71">
      <c r="A54" s="38">
        <v>2430004</v>
      </c>
      <c r="B54" s="38" t="s">
        <v>187</v>
      </c>
      <c r="C54" s="38" t="s">
        <v>168</v>
      </c>
      <c r="D54" s="38">
        <v>243</v>
      </c>
      <c r="E54" s="38">
        <v>0</v>
      </c>
      <c r="F54" s="38">
        <v>0</v>
      </c>
      <c r="G54" s="38">
        <v>24300</v>
      </c>
      <c r="H54" s="38">
        <v>2</v>
      </c>
      <c r="I54" s="38">
        <v>4</v>
      </c>
      <c r="J54" s="38">
        <v>1</v>
      </c>
      <c r="K54" s="38">
        <v>20</v>
      </c>
      <c r="L54" s="38">
        <v>0</v>
      </c>
      <c r="M54" s="38">
        <v>3</v>
      </c>
      <c r="N54" s="38">
        <v>0</v>
      </c>
      <c r="O54" s="38">
        <v>0</v>
      </c>
      <c r="P54" s="38">
        <v>0</v>
      </c>
      <c r="Q54" s="38">
        <v>44001</v>
      </c>
      <c r="R54" s="46">
        <v>20000000</v>
      </c>
      <c r="S54" s="46">
        <v>0</v>
      </c>
      <c r="T54" s="38">
        <v>0</v>
      </c>
      <c r="U54" s="46">
        <f t="shared" si="12"/>
        <v>20000000</v>
      </c>
      <c r="V54" s="46">
        <v>1000000</v>
      </c>
      <c r="W54" s="38">
        <v>47000</v>
      </c>
      <c r="X54" s="46">
        <v>1000000</v>
      </c>
      <c r="Y54" s="38">
        <v>1</v>
      </c>
      <c r="Z54" s="52">
        <v>0</v>
      </c>
      <c r="AA54" s="38">
        <v>0</v>
      </c>
      <c r="AB54" s="38">
        <v>0</v>
      </c>
      <c r="AC54" s="38">
        <v>0</v>
      </c>
      <c r="AD54" s="38"/>
      <c r="AE54" s="38" t="s">
        <v>169</v>
      </c>
      <c r="AF54" s="38">
        <v>0</v>
      </c>
      <c r="AG54" s="46" t="s">
        <v>154</v>
      </c>
      <c r="AH54" s="46" t="str">
        <f t="shared" si="13"/>
        <v>20000000|100000000</v>
      </c>
      <c r="AI54" s="46" t="str">
        <f t="shared" ref="AI54:AI62" si="14">R54*10&amp;"|"&amp;(R54*20)</f>
        <v>200000000|400000000</v>
      </c>
      <c r="AJ54" s="38">
        <v>0</v>
      </c>
      <c r="AK54" s="38">
        <v>500</v>
      </c>
      <c r="AL54" s="38">
        <v>1</v>
      </c>
      <c r="AM54" s="38"/>
      <c r="AN54" s="38">
        <v>243</v>
      </c>
      <c r="AO54" s="38">
        <v>1</v>
      </c>
      <c r="AP54" s="38" t="s">
        <v>147</v>
      </c>
      <c r="AQ54" s="38">
        <v>0</v>
      </c>
      <c r="AR54" s="38">
        <v>0</v>
      </c>
      <c r="AS54" s="38">
        <v>2</v>
      </c>
      <c r="AT54" s="38">
        <v>1</v>
      </c>
      <c r="AU54" s="38">
        <v>100</v>
      </c>
      <c r="AV54" s="38">
        <v>0</v>
      </c>
      <c r="AW54" s="38">
        <v>0</v>
      </c>
      <c r="AX54" s="60">
        <v>100</v>
      </c>
      <c r="AY54" s="61"/>
      <c r="AZ54" s="61"/>
      <c r="BA54" s="62"/>
      <c r="BI54" s="75"/>
      <c r="BJ54" s="75"/>
      <c r="BK54" s="75"/>
      <c r="BL54" s="75"/>
      <c r="BM54" s="75"/>
      <c r="BN54" s="75"/>
      <c r="BO54" s="75"/>
      <c r="BP54" s="75"/>
      <c r="BQ54" s="75"/>
      <c r="BR54" s="75"/>
      <c r="BS54" s="75"/>
    </row>
    <row r="55" s="24" customFormat="1" spans="1:71">
      <c r="A55" s="38">
        <v>2430005</v>
      </c>
      <c r="B55" s="38" t="s">
        <v>187</v>
      </c>
      <c r="C55" s="38" t="s">
        <v>170</v>
      </c>
      <c r="D55" s="38">
        <v>243</v>
      </c>
      <c r="E55" s="38">
        <v>0</v>
      </c>
      <c r="F55" s="38">
        <v>0</v>
      </c>
      <c r="G55" s="38">
        <v>24300</v>
      </c>
      <c r="H55" s="38">
        <v>2</v>
      </c>
      <c r="I55" s="38">
        <v>5</v>
      </c>
      <c r="J55" s="38">
        <v>1</v>
      </c>
      <c r="K55" s="38">
        <v>30</v>
      </c>
      <c r="L55" s="38">
        <v>0</v>
      </c>
      <c r="M55" s="38">
        <v>3</v>
      </c>
      <c r="N55" s="38">
        <v>0</v>
      </c>
      <c r="O55" s="38">
        <v>0</v>
      </c>
      <c r="P55" s="38">
        <v>0</v>
      </c>
      <c r="Q55" s="38">
        <v>44001</v>
      </c>
      <c r="R55" s="46">
        <v>100000000</v>
      </c>
      <c r="S55" s="46">
        <v>0</v>
      </c>
      <c r="T55" s="38">
        <v>0</v>
      </c>
      <c r="U55" s="46">
        <f t="shared" si="12"/>
        <v>100000000</v>
      </c>
      <c r="V55" s="46">
        <v>5000000</v>
      </c>
      <c r="W55" s="38">
        <v>47000</v>
      </c>
      <c r="X55" s="46">
        <v>5000000</v>
      </c>
      <c r="Y55" s="38">
        <v>1</v>
      </c>
      <c r="Z55" s="52">
        <v>0</v>
      </c>
      <c r="AA55" s="38">
        <v>0</v>
      </c>
      <c r="AB55" s="38">
        <v>0</v>
      </c>
      <c r="AC55" s="38">
        <v>0</v>
      </c>
      <c r="AD55" s="38"/>
      <c r="AE55" s="38" t="s">
        <v>171</v>
      </c>
      <c r="AF55" s="38">
        <v>0</v>
      </c>
      <c r="AG55" s="46" t="s">
        <v>154</v>
      </c>
      <c r="AH55" s="46" t="str">
        <f t="shared" si="13"/>
        <v>100000000|500000000</v>
      </c>
      <c r="AI55" s="46" t="str">
        <f t="shared" si="14"/>
        <v>1000000000|2000000000</v>
      </c>
      <c r="AJ55" s="38">
        <v>0</v>
      </c>
      <c r="AK55" s="38">
        <v>500</v>
      </c>
      <c r="AL55" s="38">
        <v>1</v>
      </c>
      <c r="AM55" s="38"/>
      <c r="AN55" s="38">
        <v>243</v>
      </c>
      <c r="AO55" s="38">
        <v>1</v>
      </c>
      <c r="AP55" s="38" t="s">
        <v>147</v>
      </c>
      <c r="AQ55" s="38">
        <v>0</v>
      </c>
      <c r="AR55" s="38">
        <v>0</v>
      </c>
      <c r="AS55" s="38">
        <v>2</v>
      </c>
      <c r="AT55" s="38">
        <v>1</v>
      </c>
      <c r="AU55" s="38">
        <v>100</v>
      </c>
      <c r="AV55" s="38">
        <v>0</v>
      </c>
      <c r="AW55" s="38">
        <v>0</v>
      </c>
      <c r="AX55" s="60">
        <v>100</v>
      </c>
      <c r="AY55" s="61"/>
      <c r="AZ55" s="61"/>
      <c r="BA55" s="62"/>
      <c r="BI55" s="75"/>
      <c r="BJ55" s="75"/>
      <c r="BK55" s="75"/>
      <c r="BL55" s="75"/>
      <c r="BM55" s="75"/>
      <c r="BN55" s="75"/>
      <c r="BO55" s="75"/>
      <c r="BP55" s="75"/>
      <c r="BQ55" s="75"/>
      <c r="BR55" s="75"/>
      <c r="BS55" s="75"/>
    </row>
    <row r="56" s="24" customFormat="1" spans="1:71">
      <c r="A56" s="38">
        <v>2430006</v>
      </c>
      <c r="B56" s="38" t="s">
        <v>187</v>
      </c>
      <c r="C56" s="38" t="s">
        <v>172</v>
      </c>
      <c r="D56" s="38">
        <v>243</v>
      </c>
      <c r="E56" s="38">
        <v>0</v>
      </c>
      <c r="F56" s="38">
        <v>0</v>
      </c>
      <c r="G56" s="38">
        <v>24300</v>
      </c>
      <c r="H56" s="38">
        <v>2</v>
      </c>
      <c r="I56" s="38">
        <v>6</v>
      </c>
      <c r="J56" s="38">
        <v>1</v>
      </c>
      <c r="K56" s="38">
        <v>50</v>
      </c>
      <c r="L56" s="38">
        <v>0</v>
      </c>
      <c r="M56" s="38">
        <v>3</v>
      </c>
      <c r="N56" s="38">
        <v>0</v>
      </c>
      <c r="O56" s="38">
        <v>0</v>
      </c>
      <c r="P56" s="38">
        <v>0</v>
      </c>
      <c r="Q56" s="38">
        <v>44001</v>
      </c>
      <c r="R56" s="46">
        <v>400000000</v>
      </c>
      <c r="S56" s="46">
        <v>0</v>
      </c>
      <c r="T56" s="38">
        <v>0</v>
      </c>
      <c r="U56" s="46">
        <f t="shared" si="12"/>
        <v>400000000</v>
      </c>
      <c r="V56" s="46">
        <v>20000000</v>
      </c>
      <c r="W56" s="38">
        <v>47000</v>
      </c>
      <c r="X56" s="46">
        <v>20000000</v>
      </c>
      <c r="Y56" s="38">
        <v>1</v>
      </c>
      <c r="Z56" s="52">
        <v>0</v>
      </c>
      <c r="AA56" s="38">
        <v>0</v>
      </c>
      <c r="AB56" s="38">
        <v>0</v>
      </c>
      <c r="AC56" s="38">
        <v>0</v>
      </c>
      <c r="AD56" s="38"/>
      <c r="AE56" s="38" t="s">
        <v>173</v>
      </c>
      <c r="AF56" s="38">
        <v>0</v>
      </c>
      <c r="AG56" s="46" t="s">
        <v>154</v>
      </c>
      <c r="AH56" s="46" t="str">
        <f t="shared" si="13"/>
        <v>400000000|2000000000</v>
      </c>
      <c r="AI56" s="46" t="str">
        <f t="shared" si="14"/>
        <v>4000000000|8000000000</v>
      </c>
      <c r="AJ56" s="38">
        <v>0</v>
      </c>
      <c r="AK56" s="38">
        <v>500</v>
      </c>
      <c r="AL56" s="38">
        <v>1</v>
      </c>
      <c r="AM56" s="38"/>
      <c r="AN56" s="38">
        <v>243</v>
      </c>
      <c r="AO56" s="38">
        <v>1</v>
      </c>
      <c r="AP56" s="38" t="s">
        <v>147</v>
      </c>
      <c r="AQ56" s="38">
        <v>0</v>
      </c>
      <c r="AR56" s="38">
        <v>0</v>
      </c>
      <c r="AS56" s="38">
        <v>2</v>
      </c>
      <c r="AT56" s="38">
        <v>1</v>
      </c>
      <c r="AU56" s="38">
        <v>100</v>
      </c>
      <c r="AV56" s="38">
        <v>0</v>
      </c>
      <c r="AW56" s="38">
        <v>0</v>
      </c>
      <c r="AX56" s="60">
        <v>100</v>
      </c>
      <c r="AY56" s="61"/>
      <c r="AZ56" s="61"/>
      <c r="BA56" s="62"/>
      <c r="BI56" s="75"/>
      <c r="BJ56" s="75"/>
      <c r="BK56" s="75"/>
      <c r="BL56" s="75"/>
      <c r="BM56" s="75"/>
      <c r="BN56" s="75"/>
      <c r="BO56" s="75"/>
      <c r="BP56" s="75"/>
      <c r="BQ56" s="75"/>
      <c r="BR56" s="75"/>
      <c r="BS56" s="75"/>
    </row>
    <row r="57" s="26" customFormat="1" spans="1:71">
      <c r="A57" s="40">
        <v>2470001</v>
      </c>
      <c r="B57" s="40" t="s">
        <v>188</v>
      </c>
      <c r="C57" s="40" t="s">
        <v>143</v>
      </c>
      <c r="D57" s="40">
        <v>247</v>
      </c>
      <c r="E57" s="40">
        <v>0</v>
      </c>
      <c r="F57" s="40">
        <v>0</v>
      </c>
      <c r="G57" s="40">
        <v>24700</v>
      </c>
      <c r="H57" s="40">
        <v>2</v>
      </c>
      <c r="I57" s="40">
        <v>1</v>
      </c>
      <c r="J57" s="40">
        <v>1</v>
      </c>
      <c r="K57" s="40">
        <v>5</v>
      </c>
      <c r="L57" s="40">
        <v>0</v>
      </c>
      <c r="M57" s="40">
        <v>3</v>
      </c>
      <c r="N57" s="40">
        <v>0</v>
      </c>
      <c r="O57" s="40">
        <v>0</v>
      </c>
      <c r="P57" s="40">
        <v>0</v>
      </c>
      <c r="Q57" s="40">
        <v>44001</v>
      </c>
      <c r="R57" s="48">
        <v>200000</v>
      </c>
      <c r="S57" s="48">
        <v>2000000</v>
      </c>
      <c r="T57" s="40">
        <v>0</v>
      </c>
      <c r="U57" s="48">
        <v>200000</v>
      </c>
      <c r="V57" s="48">
        <v>100000</v>
      </c>
      <c r="W57" s="40">
        <v>47000</v>
      </c>
      <c r="X57" s="48">
        <v>10000</v>
      </c>
      <c r="Y57" s="40">
        <v>1</v>
      </c>
      <c r="Z57" s="54">
        <v>0</v>
      </c>
      <c r="AA57" s="40">
        <v>0</v>
      </c>
      <c r="AB57" s="40">
        <v>0</v>
      </c>
      <c r="AC57" s="40" t="s">
        <v>144</v>
      </c>
      <c r="AD57" s="40"/>
      <c r="AE57" s="40" t="s">
        <v>165</v>
      </c>
      <c r="AF57" s="40">
        <v>0</v>
      </c>
      <c r="AG57" s="48" t="s">
        <v>146</v>
      </c>
      <c r="AH57" s="48" t="str">
        <f t="shared" si="13"/>
        <v>200000|1000000</v>
      </c>
      <c r="AI57" s="48" t="str">
        <f>R57*9&amp;"|"&amp;(R57*10)</f>
        <v>1800000|2000000</v>
      </c>
      <c r="AJ57" s="40">
        <v>0</v>
      </c>
      <c r="AK57" s="40">
        <v>500</v>
      </c>
      <c r="AL57" s="40">
        <v>1</v>
      </c>
      <c r="AM57" s="40"/>
      <c r="AN57" s="40">
        <v>247</v>
      </c>
      <c r="AO57" s="40">
        <v>1</v>
      </c>
      <c r="AP57" s="40" t="s">
        <v>147</v>
      </c>
      <c r="AQ57" s="40">
        <v>0</v>
      </c>
      <c r="AR57" s="40">
        <v>0</v>
      </c>
      <c r="AS57" s="40">
        <v>6</v>
      </c>
      <c r="AT57" s="40">
        <v>1</v>
      </c>
      <c r="AU57" s="40">
        <v>100</v>
      </c>
      <c r="AV57" s="40">
        <v>0</v>
      </c>
      <c r="AW57" s="40">
        <v>0</v>
      </c>
      <c r="AX57" s="40">
        <v>100</v>
      </c>
      <c r="AY57" s="65"/>
      <c r="AZ57" s="65"/>
      <c r="BA57" s="66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</row>
    <row r="58" s="26" customFormat="1" spans="1:71">
      <c r="A58" s="40">
        <v>2470002</v>
      </c>
      <c r="B58" s="40" t="s">
        <v>188</v>
      </c>
      <c r="C58" s="40" t="s">
        <v>148</v>
      </c>
      <c r="D58" s="40">
        <v>247</v>
      </c>
      <c r="E58" s="40">
        <v>0</v>
      </c>
      <c r="F58" s="40">
        <v>0</v>
      </c>
      <c r="G58" s="40">
        <v>24700</v>
      </c>
      <c r="H58" s="40">
        <v>2</v>
      </c>
      <c r="I58" s="40">
        <v>2</v>
      </c>
      <c r="J58" s="40">
        <v>1</v>
      </c>
      <c r="K58" s="40">
        <v>10</v>
      </c>
      <c r="L58" s="40">
        <v>0</v>
      </c>
      <c r="M58" s="40">
        <v>3</v>
      </c>
      <c r="N58" s="40">
        <v>0</v>
      </c>
      <c r="O58" s="40">
        <v>0</v>
      </c>
      <c r="P58" s="40">
        <v>0</v>
      </c>
      <c r="Q58" s="40">
        <v>44001</v>
      </c>
      <c r="R58" s="48">
        <v>1000000</v>
      </c>
      <c r="S58" s="48">
        <v>10000000</v>
      </c>
      <c r="T58" s="40">
        <v>0</v>
      </c>
      <c r="U58" s="48">
        <v>1000000</v>
      </c>
      <c r="V58" s="48">
        <v>500000</v>
      </c>
      <c r="W58" s="40">
        <v>47000</v>
      </c>
      <c r="X58" s="48">
        <v>50000</v>
      </c>
      <c r="Y58" s="40">
        <v>1</v>
      </c>
      <c r="Z58" s="54">
        <v>0</v>
      </c>
      <c r="AA58" s="40">
        <v>0</v>
      </c>
      <c r="AB58" s="40">
        <v>0</v>
      </c>
      <c r="AC58" s="40" t="s">
        <v>149</v>
      </c>
      <c r="AD58" s="40"/>
      <c r="AE58" s="40" t="s">
        <v>166</v>
      </c>
      <c r="AF58" s="40">
        <v>0</v>
      </c>
      <c r="AG58" s="48" t="s">
        <v>146</v>
      </c>
      <c r="AH58" s="48" t="str">
        <f t="shared" si="13"/>
        <v>1000000|5000000</v>
      </c>
      <c r="AI58" s="48" t="str">
        <f>R58*9&amp;"|"&amp;(R58*10)</f>
        <v>9000000|10000000</v>
      </c>
      <c r="AJ58" s="40">
        <v>0</v>
      </c>
      <c r="AK58" s="40">
        <v>500</v>
      </c>
      <c r="AL58" s="40">
        <v>1</v>
      </c>
      <c r="AM58" s="40"/>
      <c r="AN58" s="40">
        <v>247</v>
      </c>
      <c r="AO58" s="40">
        <v>1</v>
      </c>
      <c r="AP58" s="40" t="s">
        <v>147</v>
      </c>
      <c r="AQ58" s="40">
        <v>0</v>
      </c>
      <c r="AR58" s="40">
        <v>0</v>
      </c>
      <c r="AS58" s="40">
        <v>4</v>
      </c>
      <c r="AT58" s="40">
        <v>1</v>
      </c>
      <c r="AU58" s="40">
        <v>100</v>
      </c>
      <c r="AV58" s="40">
        <v>0</v>
      </c>
      <c r="AW58" s="40">
        <v>0</v>
      </c>
      <c r="AX58" s="40">
        <v>100</v>
      </c>
      <c r="AY58" s="65"/>
      <c r="AZ58" s="65"/>
      <c r="BA58" s="66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</row>
    <row r="59" s="26" customFormat="1" spans="1:71">
      <c r="A59" s="40">
        <v>2470003</v>
      </c>
      <c r="B59" s="40" t="s">
        <v>188</v>
      </c>
      <c r="C59" s="40" t="s">
        <v>151</v>
      </c>
      <c r="D59" s="40">
        <v>247</v>
      </c>
      <c r="E59" s="40">
        <v>0</v>
      </c>
      <c r="F59" s="40">
        <v>0</v>
      </c>
      <c r="G59" s="40">
        <v>24700</v>
      </c>
      <c r="H59" s="40">
        <v>2</v>
      </c>
      <c r="I59" s="40">
        <v>3</v>
      </c>
      <c r="J59" s="40">
        <v>1</v>
      </c>
      <c r="K59" s="40">
        <v>15</v>
      </c>
      <c r="L59" s="40">
        <v>0</v>
      </c>
      <c r="M59" s="40">
        <v>3</v>
      </c>
      <c r="N59" s="40">
        <v>0</v>
      </c>
      <c r="O59" s="40">
        <v>0</v>
      </c>
      <c r="P59" s="40">
        <v>0</v>
      </c>
      <c r="Q59" s="40">
        <v>44001</v>
      </c>
      <c r="R59" s="48">
        <v>4000000</v>
      </c>
      <c r="S59" s="48">
        <v>0</v>
      </c>
      <c r="T59" s="40">
        <v>0</v>
      </c>
      <c r="U59" s="48">
        <v>4000000</v>
      </c>
      <c r="V59" s="48">
        <v>2000000</v>
      </c>
      <c r="W59" s="40">
        <v>47000</v>
      </c>
      <c r="X59" s="48">
        <v>200000</v>
      </c>
      <c r="Y59" s="40">
        <v>1</v>
      </c>
      <c r="Z59" s="54">
        <v>0</v>
      </c>
      <c r="AA59" s="40">
        <v>0</v>
      </c>
      <c r="AB59" s="40">
        <v>0</v>
      </c>
      <c r="AC59" s="40" t="s">
        <v>152</v>
      </c>
      <c r="AD59" s="40"/>
      <c r="AE59" s="40" t="s">
        <v>167</v>
      </c>
      <c r="AF59" s="40">
        <v>0</v>
      </c>
      <c r="AG59" s="48" t="s">
        <v>154</v>
      </c>
      <c r="AH59" s="48" t="str">
        <f t="shared" si="13"/>
        <v>4000000|20000000</v>
      </c>
      <c r="AI59" s="48" t="str">
        <f t="shared" si="14"/>
        <v>40000000|80000000</v>
      </c>
      <c r="AJ59" s="40">
        <v>0</v>
      </c>
      <c r="AK59" s="40">
        <v>500</v>
      </c>
      <c r="AL59" s="40">
        <v>1</v>
      </c>
      <c r="AM59" s="40"/>
      <c r="AN59" s="40">
        <v>247</v>
      </c>
      <c r="AO59" s="40">
        <v>1</v>
      </c>
      <c r="AP59" s="40" t="s">
        <v>147</v>
      </c>
      <c r="AQ59" s="40">
        <v>0</v>
      </c>
      <c r="AR59" s="40">
        <v>0</v>
      </c>
      <c r="AS59" s="40">
        <v>3</v>
      </c>
      <c r="AT59" s="40">
        <v>1</v>
      </c>
      <c r="AU59" s="40">
        <v>100</v>
      </c>
      <c r="AV59" s="40">
        <v>0</v>
      </c>
      <c r="AW59" s="40">
        <v>0</v>
      </c>
      <c r="AX59" s="40">
        <v>100</v>
      </c>
      <c r="AY59" s="65"/>
      <c r="AZ59" s="65"/>
      <c r="BA59" s="66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</row>
    <row r="60" s="26" customFormat="1" spans="1:71">
      <c r="A60" s="40">
        <v>2470004</v>
      </c>
      <c r="B60" s="40" t="s">
        <v>188</v>
      </c>
      <c r="C60" s="40" t="s">
        <v>168</v>
      </c>
      <c r="D60" s="40">
        <v>247</v>
      </c>
      <c r="E60" s="40">
        <v>0</v>
      </c>
      <c r="F60" s="40">
        <v>0</v>
      </c>
      <c r="G60" s="40">
        <v>24700</v>
      </c>
      <c r="H60" s="40">
        <v>2</v>
      </c>
      <c r="I60" s="40">
        <v>4</v>
      </c>
      <c r="J60" s="40">
        <v>1</v>
      </c>
      <c r="K60" s="40">
        <v>20</v>
      </c>
      <c r="L60" s="40">
        <v>0</v>
      </c>
      <c r="M60" s="40">
        <v>3</v>
      </c>
      <c r="N60" s="40">
        <v>0</v>
      </c>
      <c r="O60" s="40">
        <v>0</v>
      </c>
      <c r="P60" s="40">
        <v>0</v>
      </c>
      <c r="Q60" s="40">
        <v>44001</v>
      </c>
      <c r="R60" s="48">
        <v>20000000</v>
      </c>
      <c r="S60" s="48">
        <v>0</v>
      </c>
      <c r="T60" s="40">
        <v>0</v>
      </c>
      <c r="U60" s="48">
        <v>20000000</v>
      </c>
      <c r="V60" s="48">
        <v>10000000</v>
      </c>
      <c r="W60" s="40">
        <v>47000</v>
      </c>
      <c r="X60" s="48">
        <v>1000000</v>
      </c>
      <c r="Y60" s="40">
        <v>1</v>
      </c>
      <c r="Z60" s="54">
        <v>0</v>
      </c>
      <c r="AA60" s="40">
        <v>0</v>
      </c>
      <c r="AB60" s="40">
        <v>0</v>
      </c>
      <c r="AC60" s="40">
        <v>0</v>
      </c>
      <c r="AD60" s="40"/>
      <c r="AE60" s="40" t="s">
        <v>169</v>
      </c>
      <c r="AF60" s="40">
        <v>0</v>
      </c>
      <c r="AG60" s="48" t="s">
        <v>154</v>
      </c>
      <c r="AH60" s="48" t="str">
        <f t="shared" si="13"/>
        <v>20000000|100000000</v>
      </c>
      <c r="AI60" s="48" t="str">
        <f t="shared" si="14"/>
        <v>200000000|400000000</v>
      </c>
      <c r="AJ60" s="40">
        <v>0</v>
      </c>
      <c r="AK60" s="40">
        <v>500</v>
      </c>
      <c r="AL60" s="40">
        <v>1</v>
      </c>
      <c r="AM60" s="40"/>
      <c r="AN60" s="40">
        <v>247</v>
      </c>
      <c r="AO60" s="40">
        <v>1</v>
      </c>
      <c r="AP60" s="40" t="s">
        <v>147</v>
      </c>
      <c r="AQ60" s="40">
        <v>0</v>
      </c>
      <c r="AR60" s="40">
        <v>0</v>
      </c>
      <c r="AS60" s="40">
        <v>3</v>
      </c>
      <c r="AT60" s="40">
        <v>1</v>
      </c>
      <c r="AU60" s="40">
        <v>100</v>
      </c>
      <c r="AV60" s="40">
        <v>0</v>
      </c>
      <c r="AW60" s="40">
        <v>0</v>
      </c>
      <c r="AX60" s="40">
        <v>100</v>
      </c>
      <c r="AY60" s="65"/>
      <c r="AZ60" s="65"/>
      <c r="BA60" s="66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</row>
    <row r="61" s="26" customFormat="1" spans="1:71">
      <c r="A61" s="40">
        <v>2470005</v>
      </c>
      <c r="B61" s="40" t="s">
        <v>188</v>
      </c>
      <c r="C61" s="40" t="s">
        <v>170</v>
      </c>
      <c r="D61" s="40">
        <v>247</v>
      </c>
      <c r="E61" s="40">
        <v>0</v>
      </c>
      <c r="F61" s="40">
        <v>0</v>
      </c>
      <c r="G61" s="40">
        <v>24700</v>
      </c>
      <c r="H61" s="40">
        <v>2</v>
      </c>
      <c r="I61" s="40">
        <v>5</v>
      </c>
      <c r="J61" s="40">
        <v>1</v>
      </c>
      <c r="K61" s="40">
        <v>30</v>
      </c>
      <c r="L61" s="40">
        <v>0</v>
      </c>
      <c r="M61" s="40">
        <v>3</v>
      </c>
      <c r="N61" s="40">
        <v>0</v>
      </c>
      <c r="O61" s="40">
        <v>0</v>
      </c>
      <c r="P61" s="40">
        <v>0</v>
      </c>
      <c r="Q61" s="40">
        <v>44001</v>
      </c>
      <c r="R61" s="48">
        <v>100000000</v>
      </c>
      <c r="S61" s="48">
        <v>0</v>
      </c>
      <c r="T61" s="40">
        <v>0</v>
      </c>
      <c r="U61" s="48">
        <v>100000000</v>
      </c>
      <c r="V61" s="48">
        <v>50000000</v>
      </c>
      <c r="W61" s="40">
        <v>47000</v>
      </c>
      <c r="X61" s="48">
        <v>5000000</v>
      </c>
      <c r="Y61" s="40">
        <v>1</v>
      </c>
      <c r="Z61" s="54">
        <v>0</v>
      </c>
      <c r="AA61" s="40">
        <v>0</v>
      </c>
      <c r="AB61" s="40">
        <v>0</v>
      </c>
      <c r="AC61" s="40">
        <v>0</v>
      </c>
      <c r="AD61" s="40"/>
      <c r="AE61" s="40" t="s">
        <v>171</v>
      </c>
      <c r="AF61" s="40">
        <v>0</v>
      </c>
      <c r="AG61" s="48" t="s">
        <v>154</v>
      </c>
      <c r="AH61" s="48" t="str">
        <f t="shared" si="13"/>
        <v>100000000|500000000</v>
      </c>
      <c r="AI61" s="48" t="str">
        <f t="shared" si="14"/>
        <v>1000000000|2000000000</v>
      </c>
      <c r="AJ61" s="40">
        <v>0</v>
      </c>
      <c r="AK61" s="40">
        <v>500</v>
      </c>
      <c r="AL61" s="40">
        <v>1</v>
      </c>
      <c r="AM61" s="40"/>
      <c r="AN61" s="40">
        <v>247</v>
      </c>
      <c r="AO61" s="40">
        <v>1</v>
      </c>
      <c r="AP61" s="40" t="s">
        <v>147</v>
      </c>
      <c r="AQ61" s="40">
        <v>0</v>
      </c>
      <c r="AR61" s="40">
        <v>0</v>
      </c>
      <c r="AS61" s="40">
        <v>3</v>
      </c>
      <c r="AT61" s="40">
        <v>1</v>
      </c>
      <c r="AU61" s="40">
        <v>100</v>
      </c>
      <c r="AV61" s="40">
        <v>0</v>
      </c>
      <c r="AW61" s="40">
        <v>0</v>
      </c>
      <c r="AX61" s="40">
        <v>100</v>
      </c>
      <c r="AY61" s="65"/>
      <c r="AZ61" s="65"/>
      <c r="BA61" s="66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</row>
    <row r="62" s="26" customFormat="1" spans="1:71">
      <c r="A62" s="40">
        <v>2470006</v>
      </c>
      <c r="B62" s="40" t="s">
        <v>188</v>
      </c>
      <c r="C62" s="40" t="s">
        <v>172</v>
      </c>
      <c r="D62" s="40">
        <v>247</v>
      </c>
      <c r="E62" s="40">
        <v>0</v>
      </c>
      <c r="F62" s="40">
        <v>0</v>
      </c>
      <c r="G62" s="40">
        <v>24700</v>
      </c>
      <c r="H62" s="40">
        <v>2</v>
      </c>
      <c r="I62" s="40">
        <v>6</v>
      </c>
      <c r="J62" s="40">
        <v>1</v>
      </c>
      <c r="K62" s="40">
        <v>50</v>
      </c>
      <c r="L62" s="40">
        <v>0</v>
      </c>
      <c r="M62" s="40">
        <v>3</v>
      </c>
      <c r="N62" s="40">
        <v>0</v>
      </c>
      <c r="O62" s="40">
        <v>0</v>
      </c>
      <c r="P62" s="40">
        <v>0</v>
      </c>
      <c r="Q62" s="40">
        <v>44001</v>
      </c>
      <c r="R62" s="48">
        <v>400000000</v>
      </c>
      <c r="S62" s="48">
        <v>0</v>
      </c>
      <c r="T62" s="40">
        <v>0</v>
      </c>
      <c r="U62" s="48">
        <v>400000000</v>
      </c>
      <c r="V62" s="48">
        <v>200000000</v>
      </c>
      <c r="W62" s="40">
        <v>47000</v>
      </c>
      <c r="X62" s="48">
        <v>20000000</v>
      </c>
      <c r="Y62" s="40">
        <v>1</v>
      </c>
      <c r="Z62" s="54">
        <v>0</v>
      </c>
      <c r="AA62" s="40">
        <v>0</v>
      </c>
      <c r="AB62" s="40">
        <v>0</v>
      </c>
      <c r="AC62" s="40">
        <v>0</v>
      </c>
      <c r="AD62" s="40"/>
      <c r="AE62" s="40" t="s">
        <v>173</v>
      </c>
      <c r="AF62" s="40">
        <v>0</v>
      </c>
      <c r="AG62" s="48" t="s">
        <v>154</v>
      </c>
      <c r="AH62" s="48" t="str">
        <f t="shared" si="13"/>
        <v>400000000|2000000000</v>
      </c>
      <c r="AI62" s="48" t="str">
        <f t="shared" si="14"/>
        <v>4000000000|8000000000</v>
      </c>
      <c r="AJ62" s="40">
        <v>0</v>
      </c>
      <c r="AK62" s="40">
        <v>500</v>
      </c>
      <c r="AL62" s="40">
        <v>1</v>
      </c>
      <c r="AM62" s="40"/>
      <c r="AN62" s="40">
        <v>247</v>
      </c>
      <c r="AO62" s="40">
        <v>1</v>
      </c>
      <c r="AP62" s="40" t="s">
        <v>147</v>
      </c>
      <c r="AQ62" s="40">
        <v>0</v>
      </c>
      <c r="AR62" s="40">
        <v>0</v>
      </c>
      <c r="AS62" s="40">
        <v>3</v>
      </c>
      <c r="AT62" s="40">
        <v>1</v>
      </c>
      <c r="AU62" s="40">
        <v>100</v>
      </c>
      <c r="AV62" s="40">
        <v>0</v>
      </c>
      <c r="AW62" s="40">
        <v>0</v>
      </c>
      <c r="AX62" s="40">
        <v>100</v>
      </c>
      <c r="AY62" s="65"/>
      <c r="AZ62" s="65"/>
      <c r="BA62" s="66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</row>
    <row r="63" s="28" customFormat="1" spans="1:71">
      <c r="A63" s="43">
        <v>8070001</v>
      </c>
      <c r="B63" s="43" t="s">
        <v>189</v>
      </c>
      <c r="C63" s="43" t="s">
        <v>190</v>
      </c>
      <c r="D63" s="43">
        <v>807</v>
      </c>
      <c r="E63" s="43">
        <v>0</v>
      </c>
      <c r="F63" s="43">
        <v>0</v>
      </c>
      <c r="G63" s="43">
        <v>20700</v>
      </c>
      <c r="H63" s="43">
        <v>2</v>
      </c>
      <c r="I63" s="43">
        <v>1</v>
      </c>
      <c r="J63" s="43">
        <v>0</v>
      </c>
      <c r="K63" s="43">
        <v>0</v>
      </c>
      <c r="L63" s="43">
        <v>0</v>
      </c>
      <c r="M63" s="43">
        <v>3</v>
      </c>
      <c r="N63" s="43">
        <v>0</v>
      </c>
      <c r="O63" s="43">
        <v>0</v>
      </c>
      <c r="P63" s="43">
        <v>0</v>
      </c>
      <c r="Q63" s="43"/>
      <c r="R63" s="50">
        <v>1000</v>
      </c>
      <c r="S63" s="50">
        <v>0</v>
      </c>
      <c r="T63" s="43">
        <v>0</v>
      </c>
      <c r="U63" s="50">
        <v>0</v>
      </c>
      <c r="V63" s="50">
        <v>10</v>
      </c>
      <c r="W63" s="43">
        <v>46000</v>
      </c>
      <c r="X63" s="50">
        <v>10</v>
      </c>
      <c r="Y63" s="43">
        <v>0</v>
      </c>
      <c r="Z63" s="56">
        <v>0</v>
      </c>
      <c r="AA63" s="43">
        <v>0</v>
      </c>
      <c r="AB63" s="43">
        <v>0</v>
      </c>
      <c r="AC63" s="43" t="s">
        <v>144</v>
      </c>
      <c r="AD63" s="43"/>
      <c r="AE63" s="43"/>
      <c r="AF63" s="43">
        <v>0</v>
      </c>
      <c r="AG63" s="50" t="s">
        <v>146</v>
      </c>
      <c r="AH63" s="50" t="s">
        <v>191</v>
      </c>
      <c r="AI63" s="50" t="s">
        <v>192</v>
      </c>
      <c r="AJ63" s="43">
        <v>0</v>
      </c>
      <c r="AK63" s="43">
        <v>0</v>
      </c>
      <c r="AL63" s="43">
        <v>1</v>
      </c>
      <c r="AM63" s="43"/>
      <c r="AN63" s="43">
        <v>807</v>
      </c>
      <c r="AO63" s="43">
        <v>1</v>
      </c>
      <c r="AP63" s="43" t="s">
        <v>147</v>
      </c>
      <c r="AQ63" s="43">
        <v>0</v>
      </c>
      <c r="AR63" s="43">
        <v>0</v>
      </c>
      <c r="AS63" s="43">
        <v>0</v>
      </c>
      <c r="AT63" s="43">
        <v>1</v>
      </c>
      <c r="AU63" s="43">
        <v>100</v>
      </c>
      <c r="AV63" s="43">
        <v>1</v>
      </c>
      <c r="AW63" s="43">
        <v>0</v>
      </c>
      <c r="AX63" s="69">
        <v>100</v>
      </c>
      <c r="AY63" s="70"/>
      <c r="AZ63" s="70"/>
      <c r="BA63" s="71"/>
      <c r="BI63" s="79"/>
      <c r="BJ63" s="79"/>
      <c r="BK63" s="79"/>
      <c r="BL63" s="79"/>
      <c r="BM63" s="79"/>
      <c r="BN63" s="79"/>
      <c r="BO63" s="79"/>
      <c r="BP63" s="79"/>
      <c r="BQ63" s="79"/>
      <c r="BR63" s="79"/>
      <c r="BS63" s="79"/>
    </row>
    <row r="64" s="28" customFormat="1" spans="1:71">
      <c r="A64" s="43">
        <v>8080001</v>
      </c>
      <c r="B64" s="43" t="s">
        <v>174</v>
      </c>
      <c r="C64" s="43" t="s">
        <v>190</v>
      </c>
      <c r="D64" s="43">
        <v>808</v>
      </c>
      <c r="E64" s="43">
        <v>0</v>
      </c>
      <c r="F64" s="43">
        <v>0</v>
      </c>
      <c r="G64" s="43">
        <v>20900</v>
      </c>
      <c r="H64" s="43">
        <v>2</v>
      </c>
      <c r="I64" s="43">
        <v>1</v>
      </c>
      <c r="J64" s="43">
        <v>0</v>
      </c>
      <c r="K64" s="43">
        <v>0</v>
      </c>
      <c r="L64" s="43">
        <v>0</v>
      </c>
      <c r="M64" s="43">
        <v>3</v>
      </c>
      <c r="N64" s="43">
        <v>0</v>
      </c>
      <c r="O64" s="43">
        <v>0</v>
      </c>
      <c r="P64" s="43">
        <v>0</v>
      </c>
      <c r="Q64" s="43"/>
      <c r="R64" s="50">
        <v>1000</v>
      </c>
      <c r="S64" s="50">
        <v>0</v>
      </c>
      <c r="T64" s="43">
        <v>0</v>
      </c>
      <c r="U64" s="50">
        <v>0</v>
      </c>
      <c r="V64" s="50">
        <v>10</v>
      </c>
      <c r="W64" s="43">
        <v>46000</v>
      </c>
      <c r="X64" s="50">
        <v>10</v>
      </c>
      <c r="Y64" s="43">
        <v>0</v>
      </c>
      <c r="Z64" s="56">
        <v>0</v>
      </c>
      <c r="AA64" s="43">
        <v>0</v>
      </c>
      <c r="AB64" s="43">
        <v>0</v>
      </c>
      <c r="AC64" s="43" t="s">
        <v>144</v>
      </c>
      <c r="AD64" s="43"/>
      <c r="AE64" s="43"/>
      <c r="AF64" s="43">
        <v>0</v>
      </c>
      <c r="AG64" s="50" t="s">
        <v>146</v>
      </c>
      <c r="AH64" s="50" t="s">
        <v>191</v>
      </c>
      <c r="AI64" s="50" t="s">
        <v>192</v>
      </c>
      <c r="AJ64" s="43">
        <v>0</v>
      </c>
      <c r="AK64" s="43">
        <v>0</v>
      </c>
      <c r="AL64" s="43">
        <v>1</v>
      </c>
      <c r="AM64" s="43"/>
      <c r="AN64" s="43">
        <v>808</v>
      </c>
      <c r="AO64" s="43">
        <v>1</v>
      </c>
      <c r="AP64" s="43" t="s">
        <v>147</v>
      </c>
      <c r="AQ64" s="43">
        <v>0</v>
      </c>
      <c r="AR64" s="43">
        <v>0</v>
      </c>
      <c r="AS64" s="43">
        <v>0</v>
      </c>
      <c r="AT64" s="43">
        <v>1</v>
      </c>
      <c r="AU64" s="43">
        <v>100</v>
      </c>
      <c r="AV64" s="43">
        <v>1</v>
      </c>
      <c r="AW64" s="43">
        <v>0</v>
      </c>
      <c r="AX64" s="69">
        <v>100</v>
      </c>
      <c r="AY64" s="70"/>
      <c r="AZ64" s="70"/>
      <c r="BA64" s="71"/>
      <c r="BI64" s="79"/>
      <c r="BJ64" s="79"/>
      <c r="BK64" s="79"/>
      <c r="BL64" s="79"/>
      <c r="BM64" s="79"/>
      <c r="BN64" s="79"/>
      <c r="BO64" s="79"/>
      <c r="BP64" s="79"/>
      <c r="BQ64" s="79"/>
      <c r="BR64" s="79"/>
      <c r="BS64" s="79"/>
    </row>
    <row r="65" s="29" customFormat="1" spans="1:71">
      <c r="A65" s="20">
        <v>4010001</v>
      </c>
      <c r="B65" s="20" t="s">
        <v>193</v>
      </c>
      <c r="C65" s="20" t="s">
        <v>194</v>
      </c>
      <c r="D65" s="20">
        <v>401</v>
      </c>
      <c r="E65" s="20">
        <v>0</v>
      </c>
      <c r="F65" s="20">
        <v>0</v>
      </c>
      <c r="G65" s="20">
        <v>40100</v>
      </c>
      <c r="H65" s="20">
        <v>4</v>
      </c>
      <c r="I65" s="20">
        <v>1</v>
      </c>
      <c r="J65" s="20">
        <v>0</v>
      </c>
      <c r="K65" s="20">
        <v>0</v>
      </c>
      <c r="L65" s="20">
        <v>0</v>
      </c>
      <c r="M65" s="20">
        <v>0</v>
      </c>
      <c r="N65" s="20">
        <v>0</v>
      </c>
      <c r="O65" s="20">
        <v>0</v>
      </c>
      <c r="P65" s="20">
        <v>0</v>
      </c>
      <c r="Q65" s="20">
        <v>23001</v>
      </c>
      <c r="R65" s="21">
        <v>1000000</v>
      </c>
      <c r="S65" s="21">
        <v>0</v>
      </c>
      <c r="T65" s="20">
        <v>0</v>
      </c>
      <c r="U65" s="21">
        <v>0</v>
      </c>
      <c r="V65" s="21">
        <v>0</v>
      </c>
      <c r="W65" s="20">
        <v>23001</v>
      </c>
      <c r="X65" s="21">
        <v>0</v>
      </c>
      <c r="Y65" s="20">
        <v>1</v>
      </c>
      <c r="Z65" s="92">
        <v>0</v>
      </c>
      <c r="AA65" s="20">
        <v>0</v>
      </c>
      <c r="AB65" s="20">
        <v>0</v>
      </c>
      <c r="AC65" s="20" t="str">
        <f t="shared" ref="AC65:AC68" si="15">BG65&amp;"|"&amp;(BG65*2)&amp;"|"&amp;(BG65*3)&amp;"|"&amp;(BG65*4)&amp;"|"&amp;(BG65*5)&amp;"|"&amp;(BG65*6)&amp;"|"&amp;(BG65*7)&amp;"|"&amp;(BG65*8)&amp;"|"&amp;(BG65*9)&amp;"|"&amp;(BG65*10)</f>
        <v>10000|20000|30000|40000|50000|60000|70000|80000|90000|100000</v>
      </c>
      <c r="AD65" s="20"/>
      <c r="AE65" s="20"/>
      <c r="AF65" s="20">
        <v>0</v>
      </c>
      <c r="AG65" s="21" t="s">
        <v>154</v>
      </c>
      <c r="AH65" s="20" t="str">
        <f>R65&amp;"|"&amp;(R65*500)</f>
        <v>1000000|500000000</v>
      </c>
      <c r="AI65" s="20" t="str">
        <f t="shared" ref="AI65:AI68" si="16">R65*100&amp;"|"&amp;(R65*1000)</f>
        <v>100000000|1000000000</v>
      </c>
      <c r="AJ65" s="20">
        <v>0</v>
      </c>
      <c r="AK65" s="20">
        <v>0</v>
      </c>
      <c r="AL65" s="20">
        <v>0</v>
      </c>
      <c r="AM65" s="20"/>
      <c r="AN65" s="20">
        <v>401</v>
      </c>
      <c r="AO65" s="20">
        <v>3</v>
      </c>
      <c r="AP65" s="20" t="s">
        <v>147</v>
      </c>
      <c r="AQ65" s="20">
        <v>0</v>
      </c>
      <c r="AR65" s="20">
        <v>0</v>
      </c>
      <c r="AS65" s="20">
        <v>0</v>
      </c>
      <c r="AT65" s="20">
        <v>0</v>
      </c>
      <c r="AU65" s="20">
        <v>100</v>
      </c>
      <c r="AV65" s="20">
        <v>0</v>
      </c>
      <c r="AW65" s="20">
        <v>0</v>
      </c>
      <c r="AX65" s="95">
        <v>100</v>
      </c>
      <c r="AY65" s="72"/>
      <c r="AZ65" s="72"/>
      <c r="BA65" s="96"/>
      <c r="BG65" s="72">
        <f t="shared" ref="BG65:BG68" si="17">R65/100</f>
        <v>10000</v>
      </c>
      <c r="BH65" s="72">
        <f t="shared" ref="BH65:BH68" si="18">BG65*10</f>
        <v>100000</v>
      </c>
      <c r="BI65" s="72">
        <v>100</v>
      </c>
      <c r="BJ65" s="72">
        <v>100</v>
      </c>
      <c r="BK65" s="72">
        <v>250</v>
      </c>
      <c r="BL65" s="103" t="s">
        <v>195</v>
      </c>
      <c r="BM65" s="72">
        <v>10</v>
      </c>
      <c r="BN65" s="72">
        <v>0</v>
      </c>
      <c r="BO65" s="72">
        <f t="shared" ref="BO65:BO68" si="19">BK65*0.5</f>
        <v>125</v>
      </c>
      <c r="BP65" s="72">
        <v>10</v>
      </c>
      <c r="BQ65" s="72">
        <v>0</v>
      </c>
      <c r="BR65" s="72">
        <v>1200</v>
      </c>
      <c r="BS65" s="72">
        <v>800</v>
      </c>
    </row>
    <row r="66" s="29" customFormat="1" spans="1:71">
      <c r="A66" s="20">
        <v>4010002</v>
      </c>
      <c r="B66" s="20" t="s">
        <v>193</v>
      </c>
      <c r="C66" s="20" t="s">
        <v>196</v>
      </c>
      <c r="D66" s="20">
        <v>401</v>
      </c>
      <c r="E66" s="20">
        <v>0</v>
      </c>
      <c r="F66" s="20">
        <v>0</v>
      </c>
      <c r="G66" s="20">
        <v>40100</v>
      </c>
      <c r="H66" s="20">
        <v>4</v>
      </c>
      <c r="I66" s="20">
        <v>2</v>
      </c>
      <c r="J66" s="20">
        <v>0</v>
      </c>
      <c r="K66" s="20">
        <v>0</v>
      </c>
      <c r="L66" s="20">
        <v>0</v>
      </c>
      <c r="M66" s="20">
        <v>0</v>
      </c>
      <c r="N66" s="20">
        <v>0</v>
      </c>
      <c r="O66" s="20">
        <v>0</v>
      </c>
      <c r="P66" s="20">
        <v>0</v>
      </c>
      <c r="Q66" s="20">
        <v>23001</v>
      </c>
      <c r="R66" s="21">
        <v>10000000</v>
      </c>
      <c r="S66" s="21">
        <v>0</v>
      </c>
      <c r="T66" s="20">
        <v>0</v>
      </c>
      <c r="U66" s="21">
        <v>0</v>
      </c>
      <c r="V66" s="21">
        <v>0</v>
      </c>
      <c r="W66" s="20">
        <v>23001</v>
      </c>
      <c r="X66" s="21">
        <v>0</v>
      </c>
      <c r="Y66" s="20">
        <v>1</v>
      </c>
      <c r="Z66" s="92">
        <v>0</v>
      </c>
      <c r="AA66" s="20">
        <v>0</v>
      </c>
      <c r="AB66" s="20">
        <v>0</v>
      </c>
      <c r="AC66" s="20" t="str">
        <f t="shared" si="15"/>
        <v>100000|200000|300000|400000|500000|600000|700000|800000|900000|1000000</v>
      </c>
      <c r="AD66" s="20"/>
      <c r="AE66" s="20"/>
      <c r="AF66" s="20">
        <v>0</v>
      </c>
      <c r="AG66" s="21" t="s">
        <v>154</v>
      </c>
      <c r="AH66" s="20" t="str">
        <f t="shared" ref="AH66:AH68" si="20">R66&amp;"|"&amp;(R66*100)</f>
        <v>10000000|1000000000</v>
      </c>
      <c r="AI66" s="20" t="str">
        <f t="shared" si="16"/>
        <v>1000000000|10000000000</v>
      </c>
      <c r="AJ66" s="20">
        <v>0</v>
      </c>
      <c r="AK66" s="20">
        <v>0</v>
      </c>
      <c r="AL66" s="20">
        <v>0</v>
      </c>
      <c r="AM66" s="20"/>
      <c r="AN66" s="20">
        <v>401</v>
      </c>
      <c r="AO66" s="20">
        <v>3</v>
      </c>
      <c r="AP66" s="20" t="s">
        <v>147</v>
      </c>
      <c r="AQ66" s="20">
        <v>0</v>
      </c>
      <c r="AR66" s="20">
        <v>0</v>
      </c>
      <c r="AS66" s="20">
        <v>0</v>
      </c>
      <c r="AT66" s="20">
        <v>0</v>
      </c>
      <c r="AU66" s="20">
        <v>100</v>
      </c>
      <c r="AV66" s="20">
        <v>0</v>
      </c>
      <c r="AW66" s="20">
        <v>0</v>
      </c>
      <c r="AX66" s="95">
        <v>100</v>
      </c>
      <c r="AY66" s="72"/>
      <c r="AZ66" s="72"/>
      <c r="BA66" s="96"/>
      <c r="BG66" s="72">
        <f t="shared" si="17"/>
        <v>100000</v>
      </c>
      <c r="BH66" s="72">
        <f t="shared" si="18"/>
        <v>1000000</v>
      </c>
      <c r="BI66" s="72">
        <v>100</v>
      </c>
      <c r="BJ66" s="72">
        <v>100</v>
      </c>
      <c r="BK66" s="72">
        <v>250</v>
      </c>
      <c r="BL66" s="103" t="s">
        <v>195</v>
      </c>
      <c r="BM66" s="72">
        <v>10</v>
      </c>
      <c r="BN66" s="72">
        <v>0</v>
      </c>
      <c r="BO66" s="72">
        <f t="shared" si="19"/>
        <v>125</v>
      </c>
      <c r="BP66" s="72">
        <v>10</v>
      </c>
      <c r="BQ66" s="72">
        <v>0</v>
      </c>
      <c r="BR66" s="72">
        <v>1200</v>
      </c>
      <c r="BS66" s="72">
        <v>800</v>
      </c>
    </row>
    <row r="67" s="29" customFormat="1" spans="1:71">
      <c r="A67" s="20">
        <v>4010003</v>
      </c>
      <c r="B67" s="20" t="s">
        <v>193</v>
      </c>
      <c r="C67" s="20" t="s">
        <v>197</v>
      </c>
      <c r="D67" s="20">
        <v>401</v>
      </c>
      <c r="E67" s="20">
        <v>0</v>
      </c>
      <c r="F67" s="20">
        <v>0</v>
      </c>
      <c r="G67" s="20">
        <v>40100</v>
      </c>
      <c r="H67" s="20">
        <v>4</v>
      </c>
      <c r="I67" s="20">
        <v>3</v>
      </c>
      <c r="J67" s="20">
        <v>0</v>
      </c>
      <c r="K67" s="20">
        <v>0</v>
      </c>
      <c r="L67" s="20">
        <v>0</v>
      </c>
      <c r="M67" s="20">
        <v>0</v>
      </c>
      <c r="N67" s="20">
        <v>0</v>
      </c>
      <c r="O67" s="20">
        <v>0</v>
      </c>
      <c r="P67" s="20">
        <v>0</v>
      </c>
      <c r="Q67" s="20">
        <v>23001</v>
      </c>
      <c r="R67" s="21">
        <v>100000000</v>
      </c>
      <c r="S67" s="21">
        <v>0</v>
      </c>
      <c r="T67" s="20">
        <v>0</v>
      </c>
      <c r="U67" s="21">
        <v>0</v>
      </c>
      <c r="V67" s="21">
        <v>0</v>
      </c>
      <c r="W67" s="20">
        <v>23001</v>
      </c>
      <c r="X67" s="21">
        <v>0</v>
      </c>
      <c r="Y67" s="20">
        <v>1</v>
      </c>
      <c r="Z67" s="92">
        <v>0</v>
      </c>
      <c r="AA67" s="20">
        <v>0</v>
      </c>
      <c r="AB67" s="20">
        <v>0</v>
      </c>
      <c r="AC67" s="20" t="str">
        <f t="shared" si="15"/>
        <v>1000000|2000000|3000000|4000000|5000000|6000000|7000000|8000000|9000000|10000000</v>
      </c>
      <c r="AD67" s="20"/>
      <c r="AE67" s="20"/>
      <c r="AF67" s="20">
        <v>0</v>
      </c>
      <c r="AG67" s="21" t="s">
        <v>154</v>
      </c>
      <c r="AH67" s="20" t="str">
        <f t="shared" si="20"/>
        <v>100000000|10000000000</v>
      </c>
      <c r="AI67" s="20" t="str">
        <f t="shared" si="16"/>
        <v>10000000000|100000000000</v>
      </c>
      <c r="AJ67" s="20">
        <v>0</v>
      </c>
      <c r="AK67" s="20">
        <v>0</v>
      </c>
      <c r="AL67" s="20">
        <v>0</v>
      </c>
      <c r="AM67" s="20"/>
      <c r="AN67" s="20">
        <v>401</v>
      </c>
      <c r="AO67" s="20">
        <v>3</v>
      </c>
      <c r="AP67" s="20" t="s">
        <v>147</v>
      </c>
      <c r="AQ67" s="20">
        <v>0</v>
      </c>
      <c r="AR67" s="20">
        <v>0</v>
      </c>
      <c r="AS67" s="20">
        <v>0</v>
      </c>
      <c r="AT67" s="20">
        <v>0</v>
      </c>
      <c r="AU67" s="20">
        <v>100</v>
      </c>
      <c r="AV67" s="20">
        <v>0</v>
      </c>
      <c r="AW67" s="20">
        <v>0</v>
      </c>
      <c r="AX67" s="95">
        <v>100</v>
      </c>
      <c r="AY67" s="72"/>
      <c r="AZ67" s="72"/>
      <c r="BA67" s="96"/>
      <c r="BG67" s="72">
        <f t="shared" si="17"/>
        <v>1000000</v>
      </c>
      <c r="BH67" s="72">
        <f t="shared" si="18"/>
        <v>10000000</v>
      </c>
      <c r="BI67" s="72">
        <v>100</v>
      </c>
      <c r="BJ67" s="72">
        <v>100</v>
      </c>
      <c r="BK67" s="72">
        <v>250</v>
      </c>
      <c r="BL67" s="103" t="s">
        <v>195</v>
      </c>
      <c r="BM67" s="72">
        <v>10</v>
      </c>
      <c r="BN67" s="72">
        <v>0</v>
      </c>
      <c r="BO67" s="104">
        <f t="shared" si="19"/>
        <v>125</v>
      </c>
      <c r="BP67" s="72">
        <v>10</v>
      </c>
      <c r="BQ67" s="72">
        <v>0</v>
      </c>
      <c r="BR67" s="72">
        <v>1200</v>
      </c>
      <c r="BS67" s="72">
        <v>800</v>
      </c>
    </row>
    <row r="68" s="29" customFormat="1" spans="1:71">
      <c r="A68" s="20">
        <v>4010004</v>
      </c>
      <c r="B68" s="20" t="s">
        <v>193</v>
      </c>
      <c r="C68" s="20" t="s">
        <v>198</v>
      </c>
      <c r="D68" s="20">
        <v>401</v>
      </c>
      <c r="E68" s="20">
        <v>0</v>
      </c>
      <c r="F68" s="20">
        <v>0</v>
      </c>
      <c r="G68" s="20">
        <v>40100</v>
      </c>
      <c r="H68" s="20">
        <v>4</v>
      </c>
      <c r="I68" s="20">
        <v>4</v>
      </c>
      <c r="J68" s="20">
        <v>0</v>
      </c>
      <c r="K68" s="20">
        <v>0</v>
      </c>
      <c r="L68" s="20">
        <v>0</v>
      </c>
      <c r="M68" s="20">
        <v>0</v>
      </c>
      <c r="N68" s="20">
        <v>0</v>
      </c>
      <c r="O68" s="20">
        <v>0</v>
      </c>
      <c r="P68" s="20">
        <v>0</v>
      </c>
      <c r="Q68" s="20">
        <v>23001</v>
      </c>
      <c r="R68" s="21">
        <v>1000000000</v>
      </c>
      <c r="S68" s="21">
        <v>0</v>
      </c>
      <c r="T68" s="20">
        <v>0</v>
      </c>
      <c r="U68" s="21">
        <v>0</v>
      </c>
      <c r="V68" s="21">
        <v>0</v>
      </c>
      <c r="W68" s="20">
        <v>23001</v>
      </c>
      <c r="X68" s="21">
        <v>0</v>
      </c>
      <c r="Y68" s="20">
        <v>1</v>
      </c>
      <c r="Z68" s="92">
        <v>0</v>
      </c>
      <c r="AA68" s="20">
        <v>0</v>
      </c>
      <c r="AB68" s="20">
        <v>0</v>
      </c>
      <c r="AC68" s="20" t="str">
        <f t="shared" si="15"/>
        <v>10000000|20000000|30000000|40000000|50000000|60000000|70000000|80000000|90000000|100000000</v>
      </c>
      <c r="AD68" s="20"/>
      <c r="AE68" s="20"/>
      <c r="AF68" s="20">
        <v>0</v>
      </c>
      <c r="AG68" s="21" t="s">
        <v>154</v>
      </c>
      <c r="AH68" s="20" t="str">
        <f t="shared" si="20"/>
        <v>1000000000|100000000000</v>
      </c>
      <c r="AI68" s="20" t="str">
        <f t="shared" si="16"/>
        <v>100000000000|1000000000000</v>
      </c>
      <c r="AJ68" s="20">
        <v>0</v>
      </c>
      <c r="AK68" s="20">
        <v>0</v>
      </c>
      <c r="AL68" s="20">
        <v>0</v>
      </c>
      <c r="AM68" s="20"/>
      <c r="AN68" s="20">
        <v>401</v>
      </c>
      <c r="AO68" s="20">
        <v>3</v>
      </c>
      <c r="AP68" s="20" t="s">
        <v>147</v>
      </c>
      <c r="AQ68" s="20">
        <v>0</v>
      </c>
      <c r="AR68" s="20">
        <v>0</v>
      </c>
      <c r="AS68" s="20">
        <v>0</v>
      </c>
      <c r="AT68" s="20">
        <v>0</v>
      </c>
      <c r="AU68" s="20">
        <v>100</v>
      </c>
      <c r="AV68" s="20">
        <v>0</v>
      </c>
      <c r="AW68" s="20">
        <v>0</v>
      </c>
      <c r="AX68" s="95">
        <v>100</v>
      </c>
      <c r="AY68" s="72"/>
      <c r="AZ68" s="72"/>
      <c r="BA68" s="96"/>
      <c r="BG68" s="72">
        <f t="shared" si="17"/>
        <v>10000000</v>
      </c>
      <c r="BH68" s="72">
        <f t="shared" si="18"/>
        <v>100000000</v>
      </c>
      <c r="BI68" s="72">
        <v>100</v>
      </c>
      <c r="BJ68" s="72">
        <v>100</v>
      </c>
      <c r="BK68" s="72">
        <v>250</v>
      </c>
      <c r="BL68" s="103" t="s">
        <v>195</v>
      </c>
      <c r="BM68" s="72">
        <v>10</v>
      </c>
      <c r="BN68" s="72">
        <v>0</v>
      </c>
      <c r="BO68" s="104">
        <f t="shared" si="19"/>
        <v>125</v>
      </c>
      <c r="BP68" s="72">
        <v>10</v>
      </c>
      <c r="BQ68" s="72">
        <v>0</v>
      </c>
      <c r="BR68" s="72">
        <v>1200</v>
      </c>
      <c r="BS68" s="72">
        <v>800</v>
      </c>
    </row>
    <row r="69" s="25" customFormat="1" spans="1:71">
      <c r="A69" s="39">
        <v>5210001</v>
      </c>
      <c r="B69" s="39" t="s">
        <v>199</v>
      </c>
      <c r="C69" s="39" t="s">
        <v>143</v>
      </c>
      <c r="D69" s="39">
        <v>521</v>
      </c>
      <c r="E69" s="39">
        <v>0</v>
      </c>
      <c r="F69" s="39">
        <v>0</v>
      </c>
      <c r="G69" s="39">
        <v>52100</v>
      </c>
      <c r="H69" s="39">
        <v>2</v>
      </c>
      <c r="I69" s="39">
        <v>1</v>
      </c>
      <c r="J69" s="39">
        <v>0</v>
      </c>
      <c r="K69" s="39">
        <v>0</v>
      </c>
      <c r="L69" s="39">
        <v>0</v>
      </c>
      <c r="M69" s="39">
        <v>3</v>
      </c>
      <c r="N69" s="39">
        <v>0</v>
      </c>
      <c r="O69" s="39">
        <v>0</v>
      </c>
      <c r="P69" s="39">
        <v>0</v>
      </c>
      <c r="Q69" s="39">
        <v>44001</v>
      </c>
      <c r="R69" s="47">
        <v>1000</v>
      </c>
      <c r="S69" s="47">
        <v>0</v>
      </c>
      <c r="T69" s="39">
        <v>0</v>
      </c>
      <c r="U69" s="47">
        <v>1000</v>
      </c>
      <c r="V69" s="47">
        <v>1000</v>
      </c>
      <c r="W69" s="39">
        <v>47000</v>
      </c>
      <c r="X69" s="47">
        <v>1000</v>
      </c>
      <c r="Y69" s="39">
        <v>1</v>
      </c>
      <c r="Z69" s="53">
        <v>0</v>
      </c>
      <c r="AA69" s="39">
        <v>0</v>
      </c>
      <c r="AB69" s="39">
        <v>0</v>
      </c>
      <c r="AC69" s="39" t="s">
        <v>200</v>
      </c>
      <c r="AD69" s="39" t="s">
        <v>200</v>
      </c>
      <c r="AE69" s="39"/>
      <c r="AF69" s="39">
        <v>0</v>
      </c>
      <c r="AG69" s="47" t="s">
        <v>201</v>
      </c>
      <c r="AH69" s="47" t="s">
        <v>191</v>
      </c>
      <c r="AI69" s="47" t="s">
        <v>192</v>
      </c>
      <c r="AJ69" s="39">
        <v>0</v>
      </c>
      <c r="AK69" s="39">
        <v>0</v>
      </c>
      <c r="AL69" s="39">
        <v>1</v>
      </c>
      <c r="AM69" s="39"/>
      <c r="AN69" s="39">
        <v>521</v>
      </c>
      <c r="AO69" s="39">
        <v>1</v>
      </c>
      <c r="AP69" s="39" t="s">
        <v>147</v>
      </c>
      <c r="AQ69" s="39">
        <v>0</v>
      </c>
      <c r="AR69" s="39">
        <v>0</v>
      </c>
      <c r="AS69" s="39">
        <v>1</v>
      </c>
      <c r="AT69" s="39">
        <v>1</v>
      </c>
      <c r="AU69" s="39">
        <v>100</v>
      </c>
      <c r="AV69" s="39">
        <v>0</v>
      </c>
      <c r="AW69" s="39">
        <v>0</v>
      </c>
      <c r="AX69" s="97">
        <v>100</v>
      </c>
      <c r="AY69" s="63"/>
      <c r="AZ69" s="63"/>
      <c r="BA69" s="64"/>
      <c r="BD69" s="39" t="s">
        <v>200</v>
      </c>
      <c r="BI69" s="76"/>
      <c r="BJ69" s="76"/>
      <c r="BK69" s="76"/>
      <c r="BL69" s="76"/>
      <c r="BM69" s="76"/>
      <c r="BN69" s="76"/>
      <c r="BO69" s="76"/>
      <c r="BP69" s="76"/>
      <c r="BQ69" s="76"/>
      <c r="BR69" s="76"/>
      <c r="BS69" s="76"/>
    </row>
    <row r="70" s="25" customFormat="1" spans="1:71">
      <c r="A70" s="39">
        <v>5210002</v>
      </c>
      <c r="B70" s="39" t="s">
        <v>199</v>
      </c>
      <c r="C70" s="39" t="s">
        <v>202</v>
      </c>
      <c r="D70" s="39">
        <v>521</v>
      </c>
      <c r="E70" s="39">
        <v>0</v>
      </c>
      <c r="F70" s="39">
        <v>0</v>
      </c>
      <c r="G70" s="39">
        <v>52100</v>
      </c>
      <c r="H70" s="39">
        <v>2</v>
      </c>
      <c r="I70" s="39">
        <v>2</v>
      </c>
      <c r="J70" s="39">
        <v>0</v>
      </c>
      <c r="K70" s="39">
        <v>0</v>
      </c>
      <c r="L70" s="39">
        <v>0</v>
      </c>
      <c r="M70" s="39">
        <v>3</v>
      </c>
      <c r="N70" s="39">
        <v>0</v>
      </c>
      <c r="O70" s="39">
        <v>0</v>
      </c>
      <c r="P70" s="39">
        <v>0</v>
      </c>
      <c r="Q70" s="39">
        <v>44001</v>
      </c>
      <c r="R70" s="47">
        <v>3000</v>
      </c>
      <c r="S70" s="47">
        <v>0</v>
      </c>
      <c r="T70" s="39">
        <v>0</v>
      </c>
      <c r="U70" s="47">
        <v>3000</v>
      </c>
      <c r="V70" s="47">
        <v>3000</v>
      </c>
      <c r="W70" s="39">
        <v>47000</v>
      </c>
      <c r="X70" s="47">
        <v>3000</v>
      </c>
      <c r="Y70" s="39">
        <v>1</v>
      </c>
      <c r="Z70" s="53">
        <v>0</v>
      </c>
      <c r="AA70" s="39">
        <v>0</v>
      </c>
      <c r="AB70" s="39">
        <v>0</v>
      </c>
      <c r="AC70" s="39" t="s">
        <v>203</v>
      </c>
      <c r="AD70" s="39" t="s">
        <v>203</v>
      </c>
      <c r="AE70" s="39"/>
      <c r="AF70" s="39">
        <v>0</v>
      </c>
      <c r="AG70" s="47" t="s">
        <v>201</v>
      </c>
      <c r="AH70" s="47" t="s">
        <v>204</v>
      </c>
      <c r="AI70" s="47" t="s">
        <v>205</v>
      </c>
      <c r="AJ70" s="39">
        <v>0</v>
      </c>
      <c r="AK70" s="39">
        <v>0</v>
      </c>
      <c r="AL70" s="39">
        <v>1</v>
      </c>
      <c r="AM70" s="39"/>
      <c r="AN70" s="39">
        <v>521</v>
      </c>
      <c r="AO70" s="39">
        <v>1</v>
      </c>
      <c r="AP70" s="39" t="s">
        <v>147</v>
      </c>
      <c r="AQ70" s="39">
        <v>0</v>
      </c>
      <c r="AR70" s="39">
        <v>0</v>
      </c>
      <c r="AS70" s="39">
        <v>1</v>
      </c>
      <c r="AT70" s="39">
        <v>1</v>
      </c>
      <c r="AU70" s="39">
        <v>100</v>
      </c>
      <c r="AV70" s="39">
        <v>0</v>
      </c>
      <c r="AW70" s="39">
        <v>0</v>
      </c>
      <c r="AX70" s="97">
        <v>100</v>
      </c>
      <c r="AY70" s="63"/>
      <c r="AZ70" s="63"/>
      <c r="BA70" s="64"/>
      <c r="BD70" s="39" t="s">
        <v>203</v>
      </c>
      <c r="BI70" s="76"/>
      <c r="BJ70" s="76"/>
      <c r="BK70" s="76"/>
      <c r="BL70" s="76"/>
      <c r="BM70" s="76"/>
      <c r="BN70" s="76"/>
      <c r="BO70" s="76"/>
      <c r="BP70" s="76"/>
      <c r="BQ70" s="76"/>
      <c r="BR70" s="76"/>
      <c r="BS70" s="76"/>
    </row>
    <row r="71" s="25" customFormat="1" spans="1:71">
      <c r="A71" s="39">
        <v>5210003</v>
      </c>
      <c r="B71" s="39" t="s">
        <v>199</v>
      </c>
      <c r="C71" s="39" t="s">
        <v>148</v>
      </c>
      <c r="D71" s="39">
        <v>521</v>
      </c>
      <c r="E71" s="39">
        <v>0</v>
      </c>
      <c r="F71" s="39">
        <v>0</v>
      </c>
      <c r="G71" s="39">
        <v>52100</v>
      </c>
      <c r="H71" s="39">
        <v>2</v>
      </c>
      <c r="I71" s="39">
        <v>3</v>
      </c>
      <c r="J71" s="39">
        <v>0</v>
      </c>
      <c r="K71" s="39">
        <v>0</v>
      </c>
      <c r="L71" s="39">
        <v>0</v>
      </c>
      <c r="M71" s="39">
        <v>3</v>
      </c>
      <c r="N71" s="39">
        <v>0</v>
      </c>
      <c r="O71" s="39">
        <v>0</v>
      </c>
      <c r="P71" s="39">
        <v>0</v>
      </c>
      <c r="Q71" s="39">
        <v>44001</v>
      </c>
      <c r="R71" s="47">
        <v>10000</v>
      </c>
      <c r="S71" s="47">
        <v>0</v>
      </c>
      <c r="T71" s="39">
        <v>0</v>
      </c>
      <c r="U71" s="47">
        <v>10000</v>
      </c>
      <c r="V71" s="47">
        <v>10000</v>
      </c>
      <c r="W71" s="39">
        <v>47000</v>
      </c>
      <c r="X71" s="47">
        <v>10000</v>
      </c>
      <c r="Y71" s="39">
        <v>1</v>
      </c>
      <c r="Z71" s="53">
        <v>0</v>
      </c>
      <c r="AA71" s="39">
        <v>0</v>
      </c>
      <c r="AB71" s="39">
        <v>0</v>
      </c>
      <c r="AC71" s="39" t="s">
        <v>206</v>
      </c>
      <c r="AD71" s="39" t="s">
        <v>206</v>
      </c>
      <c r="AE71" s="39"/>
      <c r="AF71" s="39">
        <v>0</v>
      </c>
      <c r="AG71" s="47" t="s">
        <v>201</v>
      </c>
      <c r="AH71" s="47" t="s">
        <v>207</v>
      </c>
      <c r="AI71" s="47" t="s">
        <v>208</v>
      </c>
      <c r="AJ71" s="39">
        <v>0</v>
      </c>
      <c r="AK71" s="39">
        <v>0</v>
      </c>
      <c r="AL71" s="39">
        <v>1</v>
      </c>
      <c r="AM71" s="39"/>
      <c r="AN71" s="39">
        <v>521</v>
      </c>
      <c r="AO71" s="39">
        <v>1</v>
      </c>
      <c r="AP71" s="39" t="s">
        <v>147</v>
      </c>
      <c r="AQ71" s="39">
        <v>0</v>
      </c>
      <c r="AR71" s="39">
        <v>0</v>
      </c>
      <c r="AS71" s="39">
        <v>1</v>
      </c>
      <c r="AT71" s="39">
        <v>1</v>
      </c>
      <c r="AU71" s="39">
        <v>100</v>
      </c>
      <c r="AV71" s="39">
        <v>0</v>
      </c>
      <c r="AW71" s="39">
        <v>0</v>
      </c>
      <c r="AX71" s="97">
        <v>100</v>
      </c>
      <c r="AY71" s="63"/>
      <c r="AZ71" s="63"/>
      <c r="BA71" s="64"/>
      <c r="BD71" s="39" t="s">
        <v>206</v>
      </c>
      <c r="BI71" s="76"/>
      <c r="BJ71" s="76"/>
      <c r="BK71" s="76"/>
      <c r="BL71" s="76"/>
      <c r="BM71" s="76"/>
      <c r="BN71" s="76"/>
      <c r="BO71" s="76"/>
      <c r="BP71" s="76"/>
      <c r="BQ71" s="76"/>
      <c r="BR71" s="76"/>
      <c r="BS71" s="76"/>
    </row>
    <row r="72" s="25" customFormat="1" spans="1:71">
      <c r="A72" s="39">
        <v>5210004</v>
      </c>
      <c r="B72" s="39" t="s">
        <v>199</v>
      </c>
      <c r="C72" s="39" t="s">
        <v>151</v>
      </c>
      <c r="D72" s="39">
        <v>521</v>
      </c>
      <c r="E72" s="39">
        <v>0</v>
      </c>
      <c r="F72" s="39">
        <v>0</v>
      </c>
      <c r="G72" s="39">
        <v>52100</v>
      </c>
      <c r="H72" s="39">
        <v>2</v>
      </c>
      <c r="I72" s="39">
        <v>4</v>
      </c>
      <c r="J72" s="39">
        <v>0</v>
      </c>
      <c r="K72" s="39">
        <v>0</v>
      </c>
      <c r="L72" s="39">
        <v>0</v>
      </c>
      <c r="M72" s="39">
        <v>3</v>
      </c>
      <c r="N72" s="39">
        <v>0</v>
      </c>
      <c r="O72" s="39">
        <v>0</v>
      </c>
      <c r="P72" s="39">
        <v>0</v>
      </c>
      <c r="Q72" s="39">
        <v>44001</v>
      </c>
      <c r="R72" s="47">
        <v>20000</v>
      </c>
      <c r="S72" s="47">
        <v>0</v>
      </c>
      <c r="T72" s="39">
        <v>0</v>
      </c>
      <c r="U72" s="47">
        <v>20000</v>
      </c>
      <c r="V72" s="47">
        <v>20000</v>
      </c>
      <c r="W72" s="39">
        <v>47000</v>
      </c>
      <c r="X72" s="47">
        <v>20000</v>
      </c>
      <c r="Y72" s="39">
        <v>1</v>
      </c>
      <c r="Z72" s="53">
        <v>0</v>
      </c>
      <c r="AA72" s="39">
        <v>0</v>
      </c>
      <c r="AB72" s="39">
        <v>0</v>
      </c>
      <c r="AC72" s="39" t="s">
        <v>209</v>
      </c>
      <c r="AD72" s="39" t="s">
        <v>209</v>
      </c>
      <c r="AE72" s="39"/>
      <c r="AF72" s="39">
        <v>0</v>
      </c>
      <c r="AG72" s="47" t="s">
        <v>201</v>
      </c>
      <c r="AH72" s="47" t="s">
        <v>210</v>
      </c>
      <c r="AI72" s="47" t="s">
        <v>208</v>
      </c>
      <c r="AJ72" s="39">
        <v>0</v>
      </c>
      <c r="AK72" s="39">
        <v>0</v>
      </c>
      <c r="AL72" s="39">
        <v>1</v>
      </c>
      <c r="AM72" s="39"/>
      <c r="AN72" s="39">
        <v>521</v>
      </c>
      <c r="AO72" s="39">
        <v>1</v>
      </c>
      <c r="AP72" s="39" t="s">
        <v>147</v>
      </c>
      <c r="AQ72" s="39">
        <v>0</v>
      </c>
      <c r="AR72" s="39">
        <v>0</v>
      </c>
      <c r="AS72" s="39">
        <v>1</v>
      </c>
      <c r="AT72" s="39">
        <v>1</v>
      </c>
      <c r="AU72" s="39">
        <v>100</v>
      </c>
      <c r="AV72" s="39">
        <v>0</v>
      </c>
      <c r="AW72" s="39">
        <v>0</v>
      </c>
      <c r="AX72" s="97">
        <v>100</v>
      </c>
      <c r="AY72" s="63"/>
      <c r="AZ72" s="63"/>
      <c r="BA72" s="64"/>
      <c r="BD72" s="39" t="s">
        <v>209</v>
      </c>
      <c r="BI72" s="76"/>
      <c r="BJ72" s="76"/>
      <c r="BK72" s="76"/>
      <c r="BL72" s="76"/>
      <c r="BM72" s="76"/>
      <c r="BN72" s="76"/>
      <c r="BO72" s="76"/>
      <c r="BP72" s="76"/>
      <c r="BQ72" s="76"/>
      <c r="BR72" s="76"/>
      <c r="BS72" s="76"/>
    </row>
    <row r="73" s="25" customFormat="1" spans="1:71">
      <c r="A73" s="39">
        <v>5210005</v>
      </c>
      <c r="B73" s="39" t="s">
        <v>199</v>
      </c>
      <c r="C73" s="39" t="s">
        <v>211</v>
      </c>
      <c r="D73" s="39">
        <v>521</v>
      </c>
      <c r="E73" s="39">
        <v>0</v>
      </c>
      <c r="F73" s="39">
        <v>0</v>
      </c>
      <c r="G73" s="39">
        <v>52100</v>
      </c>
      <c r="H73" s="39">
        <v>2</v>
      </c>
      <c r="I73" s="39">
        <v>5</v>
      </c>
      <c r="J73" s="39">
        <v>0</v>
      </c>
      <c r="K73" s="39">
        <v>0</v>
      </c>
      <c r="L73" s="39">
        <v>0</v>
      </c>
      <c r="M73" s="39">
        <v>3</v>
      </c>
      <c r="N73" s="39">
        <v>0</v>
      </c>
      <c r="O73" s="39">
        <v>0</v>
      </c>
      <c r="P73" s="39">
        <v>0</v>
      </c>
      <c r="Q73" s="39">
        <v>44001</v>
      </c>
      <c r="R73" s="47">
        <v>50000</v>
      </c>
      <c r="S73" s="47">
        <v>0</v>
      </c>
      <c r="T73" s="39">
        <v>0</v>
      </c>
      <c r="U73" s="47">
        <v>50000</v>
      </c>
      <c r="V73" s="47">
        <v>50000</v>
      </c>
      <c r="W73" s="39">
        <v>47000</v>
      </c>
      <c r="X73" s="47">
        <v>50000</v>
      </c>
      <c r="Y73" s="39">
        <v>1</v>
      </c>
      <c r="Z73" s="53">
        <v>0</v>
      </c>
      <c r="AA73" s="39">
        <v>0</v>
      </c>
      <c r="AB73" s="39">
        <v>0</v>
      </c>
      <c r="AC73" s="39" t="s">
        <v>212</v>
      </c>
      <c r="AD73" s="39" t="s">
        <v>212</v>
      </c>
      <c r="AE73" s="39"/>
      <c r="AF73" s="39">
        <v>0</v>
      </c>
      <c r="AG73" s="47" t="s">
        <v>201</v>
      </c>
      <c r="AH73" s="47" t="s">
        <v>213</v>
      </c>
      <c r="AI73" s="47" t="s">
        <v>208</v>
      </c>
      <c r="AJ73" s="39">
        <v>0</v>
      </c>
      <c r="AK73" s="39">
        <v>0</v>
      </c>
      <c r="AL73" s="39">
        <v>1</v>
      </c>
      <c r="AM73" s="39"/>
      <c r="AN73" s="39">
        <v>521</v>
      </c>
      <c r="AO73" s="39">
        <v>1</v>
      </c>
      <c r="AP73" s="39" t="s">
        <v>147</v>
      </c>
      <c r="AQ73" s="39">
        <v>0</v>
      </c>
      <c r="AR73" s="39">
        <v>0</v>
      </c>
      <c r="AS73" s="39">
        <v>1</v>
      </c>
      <c r="AT73" s="39">
        <v>1</v>
      </c>
      <c r="AU73" s="39">
        <v>100</v>
      </c>
      <c r="AV73" s="39">
        <v>0</v>
      </c>
      <c r="AW73" s="39">
        <v>0</v>
      </c>
      <c r="AX73" s="97">
        <v>100</v>
      </c>
      <c r="AY73" s="63"/>
      <c r="AZ73" s="63"/>
      <c r="BA73" s="64"/>
      <c r="BD73" s="39" t="s">
        <v>214</v>
      </c>
      <c r="BI73" s="76"/>
      <c r="BJ73" s="76"/>
      <c r="BK73" s="76"/>
      <c r="BL73" s="76"/>
      <c r="BM73" s="76"/>
      <c r="BN73" s="76"/>
      <c r="BO73" s="76"/>
      <c r="BP73" s="76"/>
      <c r="BQ73" s="76"/>
      <c r="BR73" s="76"/>
      <c r="BS73" s="76"/>
    </row>
    <row r="74" s="24" customFormat="1" spans="1:71">
      <c r="A74" s="38">
        <v>5220001</v>
      </c>
      <c r="B74" s="38" t="s">
        <v>215</v>
      </c>
      <c r="C74" s="38" t="s">
        <v>216</v>
      </c>
      <c r="D74" s="38">
        <v>522</v>
      </c>
      <c r="E74" s="38">
        <v>0</v>
      </c>
      <c r="F74" s="38">
        <v>0</v>
      </c>
      <c r="G74" s="38">
        <v>52200</v>
      </c>
      <c r="H74" s="38">
        <v>2</v>
      </c>
      <c r="I74" s="38">
        <v>1</v>
      </c>
      <c r="J74" s="38">
        <v>0</v>
      </c>
      <c r="K74" s="38">
        <v>0</v>
      </c>
      <c r="L74" s="38">
        <v>0</v>
      </c>
      <c r="M74" s="38">
        <v>3</v>
      </c>
      <c r="N74" s="38">
        <v>0</v>
      </c>
      <c r="O74" s="38">
        <v>0</v>
      </c>
      <c r="P74" s="38">
        <v>0</v>
      </c>
      <c r="Q74" s="38">
        <v>44001</v>
      </c>
      <c r="R74" s="46">
        <v>0</v>
      </c>
      <c r="S74" s="46">
        <v>0</v>
      </c>
      <c r="T74" s="38">
        <v>0</v>
      </c>
      <c r="U74" s="46">
        <v>0</v>
      </c>
      <c r="V74" s="46">
        <v>0</v>
      </c>
      <c r="W74" s="38">
        <v>47000</v>
      </c>
      <c r="X74" s="46">
        <v>0</v>
      </c>
      <c r="Y74" s="38">
        <v>1</v>
      </c>
      <c r="Z74" s="52">
        <v>1</v>
      </c>
      <c r="AA74" s="38">
        <v>0</v>
      </c>
      <c r="AB74" s="38">
        <v>0</v>
      </c>
      <c r="AC74" s="38" t="s">
        <v>200</v>
      </c>
      <c r="AD74" s="38" t="s">
        <v>200</v>
      </c>
      <c r="AE74" s="38"/>
      <c r="AF74" s="38">
        <v>0</v>
      </c>
      <c r="AG74" s="46" t="s">
        <v>201</v>
      </c>
      <c r="AH74" s="46" t="s">
        <v>191</v>
      </c>
      <c r="AI74" s="46" t="s">
        <v>192</v>
      </c>
      <c r="AJ74" s="38">
        <v>0</v>
      </c>
      <c r="AK74" s="38">
        <v>0</v>
      </c>
      <c r="AL74" s="38">
        <v>1</v>
      </c>
      <c r="AM74" s="38"/>
      <c r="AN74" s="38">
        <v>522</v>
      </c>
      <c r="AO74" s="38">
        <v>1</v>
      </c>
      <c r="AP74" s="38" t="s">
        <v>147</v>
      </c>
      <c r="AQ74" s="38">
        <v>0</v>
      </c>
      <c r="AR74" s="38">
        <v>0</v>
      </c>
      <c r="AS74" s="38">
        <v>1</v>
      </c>
      <c r="AT74" s="38">
        <v>-1</v>
      </c>
      <c r="AU74" s="38">
        <v>100</v>
      </c>
      <c r="AV74" s="38">
        <v>0</v>
      </c>
      <c r="AW74" s="38">
        <v>0</v>
      </c>
      <c r="AX74" s="38">
        <v>100</v>
      </c>
      <c r="AY74" s="61"/>
      <c r="AZ74" s="61"/>
      <c r="BA74" s="62"/>
      <c r="BI74" s="75"/>
      <c r="BJ74" s="75"/>
      <c r="BK74" s="75"/>
      <c r="BL74" s="75"/>
      <c r="BM74" s="75"/>
      <c r="BN74" s="75"/>
      <c r="BO74" s="75"/>
      <c r="BP74" s="75"/>
      <c r="BQ74" s="75"/>
      <c r="BR74" s="75"/>
      <c r="BS74" s="75"/>
    </row>
    <row r="75" s="24" customFormat="1" spans="1:71">
      <c r="A75" s="38">
        <v>5220002</v>
      </c>
      <c r="B75" s="38" t="s">
        <v>215</v>
      </c>
      <c r="C75" s="38" t="s">
        <v>217</v>
      </c>
      <c r="D75" s="38">
        <v>522</v>
      </c>
      <c r="E75" s="38">
        <v>0</v>
      </c>
      <c r="F75" s="38">
        <v>0</v>
      </c>
      <c r="G75" s="38">
        <v>52200</v>
      </c>
      <c r="H75" s="38">
        <v>2</v>
      </c>
      <c r="I75" s="38">
        <v>2</v>
      </c>
      <c r="J75" s="38">
        <v>0</v>
      </c>
      <c r="K75" s="38">
        <v>0</v>
      </c>
      <c r="L75" s="38">
        <v>0</v>
      </c>
      <c r="M75" s="38">
        <v>3</v>
      </c>
      <c r="N75" s="38">
        <v>0</v>
      </c>
      <c r="O75" s="38">
        <v>0</v>
      </c>
      <c r="P75" s="38">
        <v>0</v>
      </c>
      <c r="Q75" s="38">
        <v>44001</v>
      </c>
      <c r="R75" s="46">
        <v>0</v>
      </c>
      <c r="S75" s="46">
        <v>0</v>
      </c>
      <c r="T75" s="38">
        <v>0</v>
      </c>
      <c r="U75" s="46">
        <v>0</v>
      </c>
      <c r="V75" s="46">
        <v>0</v>
      </c>
      <c r="W75" s="38">
        <v>47000</v>
      </c>
      <c r="X75" s="46">
        <v>0</v>
      </c>
      <c r="Y75" s="38">
        <v>1</v>
      </c>
      <c r="Z75" s="52">
        <v>2</v>
      </c>
      <c r="AA75" s="38">
        <v>0</v>
      </c>
      <c r="AB75" s="38">
        <v>0</v>
      </c>
      <c r="AC75" s="38" t="s">
        <v>203</v>
      </c>
      <c r="AD75" s="38" t="s">
        <v>203</v>
      </c>
      <c r="AE75" s="38"/>
      <c r="AF75" s="38">
        <v>0</v>
      </c>
      <c r="AG75" s="46" t="s">
        <v>201</v>
      </c>
      <c r="AH75" s="46" t="s">
        <v>218</v>
      </c>
      <c r="AI75" s="46" t="s">
        <v>205</v>
      </c>
      <c r="AJ75" s="38">
        <v>0</v>
      </c>
      <c r="AK75" s="38">
        <v>0</v>
      </c>
      <c r="AL75" s="38">
        <v>1</v>
      </c>
      <c r="AM75" s="38"/>
      <c r="AN75" s="38">
        <v>522</v>
      </c>
      <c r="AO75" s="38">
        <v>1</v>
      </c>
      <c r="AP75" s="38" t="s">
        <v>147</v>
      </c>
      <c r="AQ75" s="38">
        <v>0</v>
      </c>
      <c r="AR75" s="38">
        <v>0</v>
      </c>
      <c r="AS75" s="38">
        <v>1</v>
      </c>
      <c r="AT75" s="38">
        <v>-1</v>
      </c>
      <c r="AU75" s="38">
        <v>100</v>
      </c>
      <c r="AV75" s="38">
        <v>0</v>
      </c>
      <c r="AW75" s="38">
        <v>0</v>
      </c>
      <c r="AX75" s="38">
        <v>100</v>
      </c>
      <c r="AY75" s="61"/>
      <c r="AZ75" s="61"/>
      <c r="BA75" s="62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</row>
    <row r="76" s="24" customFormat="1" spans="1:71">
      <c r="A76" s="38">
        <v>5220003</v>
      </c>
      <c r="B76" s="38" t="s">
        <v>215</v>
      </c>
      <c r="C76" s="38" t="s">
        <v>219</v>
      </c>
      <c r="D76" s="38">
        <v>522</v>
      </c>
      <c r="E76" s="38">
        <v>0</v>
      </c>
      <c r="F76" s="38">
        <v>0</v>
      </c>
      <c r="G76" s="38">
        <v>52200</v>
      </c>
      <c r="H76" s="38">
        <v>2</v>
      </c>
      <c r="I76" s="38">
        <v>3</v>
      </c>
      <c r="J76" s="38">
        <v>0</v>
      </c>
      <c r="K76" s="38">
        <v>0</v>
      </c>
      <c r="L76" s="38">
        <v>0</v>
      </c>
      <c r="M76" s="38">
        <v>3</v>
      </c>
      <c r="N76" s="38">
        <v>0</v>
      </c>
      <c r="O76" s="38">
        <v>0</v>
      </c>
      <c r="P76" s="38">
        <v>0</v>
      </c>
      <c r="Q76" s="38">
        <v>44001</v>
      </c>
      <c r="R76" s="46">
        <v>0</v>
      </c>
      <c r="S76" s="46">
        <v>0</v>
      </c>
      <c r="T76" s="38">
        <v>0</v>
      </c>
      <c r="U76" s="46">
        <v>0</v>
      </c>
      <c r="V76" s="46">
        <v>0</v>
      </c>
      <c r="W76" s="38">
        <v>47000</v>
      </c>
      <c r="X76" s="46">
        <v>0</v>
      </c>
      <c r="Y76" s="38">
        <v>1</v>
      </c>
      <c r="Z76" s="52">
        <v>3</v>
      </c>
      <c r="AA76" s="38">
        <v>0</v>
      </c>
      <c r="AB76" s="38">
        <v>0</v>
      </c>
      <c r="AC76" s="38" t="s">
        <v>206</v>
      </c>
      <c r="AD76" s="38" t="s">
        <v>206</v>
      </c>
      <c r="AE76" s="38"/>
      <c r="AF76" s="38">
        <v>0</v>
      </c>
      <c r="AG76" s="46" t="s">
        <v>201</v>
      </c>
      <c r="AH76" s="46" t="s">
        <v>220</v>
      </c>
      <c r="AI76" s="46" t="s">
        <v>208</v>
      </c>
      <c r="AJ76" s="38">
        <v>0</v>
      </c>
      <c r="AK76" s="38">
        <v>0</v>
      </c>
      <c r="AL76" s="38">
        <v>1</v>
      </c>
      <c r="AM76" s="38"/>
      <c r="AN76" s="38">
        <v>522</v>
      </c>
      <c r="AO76" s="38">
        <v>1</v>
      </c>
      <c r="AP76" s="38" t="s">
        <v>147</v>
      </c>
      <c r="AQ76" s="38">
        <v>0</v>
      </c>
      <c r="AR76" s="38">
        <v>0</v>
      </c>
      <c r="AS76" s="38">
        <v>1</v>
      </c>
      <c r="AT76" s="38">
        <v>-1</v>
      </c>
      <c r="AU76" s="38">
        <v>100</v>
      </c>
      <c r="AV76" s="38">
        <v>0</v>
      </c>
      <c r="AW76" s="38">
        <v>0</v>
      </c>
      <c r="AX76" s="38">
        <v>100</v>
      </c>
      <c r="AY76" s="61"/>
      <c r="AZ76" s="61"/>
      <c r="BA76" s="62"/>
      <c r="BI76" s="75"/>
      <c r="BJ76" s="75"/>
      <c r="BK76" s="75"/>
      <c r="BL76" s="75"/>
      <c r="BM76" s="75"/>
      <c r="BN76" s="75"/>
      <c r="BO76" s="75"/>
      <c r="BP76" s="75"/>
      <c r="BQ76" s="75"/>
      <c r="BR76" s="75"/>
      <c r="BS76" s="75"/>
    </row>
    <row r="77" s="24" customFormat="1" spans="1:71">
      <c r="A77" s="38">
        <v>5220004</v>
      </c>
      <c r="B77" s="38" t="s">
        <v>215</v>
      </c>
      <c r="C77" s="38" t="s">
        <v>221</v>
      </c>
      <c r="D77" s="38">
        <v>522</v>
      </c>
      <c r="E77" s="38">
        <v>0</v>
      </c>
      <c r="F77" s="38">
        <v>0</v>
      </c>
      <c r="G77" s="38">
        <v>52200</v>
      </c>
      <c r="H77" s="38">
        <v>2</v>
      </c>
      <c r="I77" s="38">
        <v>4</v>
      </c>
      <c r="J77" s="38">
        <v>0</v>
      </c>
      <c r="K77" s="38">
        <v>0</v>
      </c>
      <c r="L77" s="38">
        <v>0</v>
      </c>
      <c r="M77" s="38">
        <v>3</v>
      </c>
      <c r="N77" s="38">
        <v>0</v>
      </c>
      <c r="O77" s="38">
        <v>0</v>
      </c>
      <c r="P77" s="38">
        <v>0</v>
      </c>
      <c r="Q77" s="38">
        <v>44001</v>
      </c>
      <c r="R77" s="46">
        <v>0</v>
      </c>
      <c r="S77" s="46">
        <v>0</v>
      </c>
      <c r="T77" s="38">
        <v>0</v>
      </c>
      <c r="U77" s="46">
        <v>0</v>
      </c>
      <c r="V77" s="46">
        <v>0</v>
      </c>
      <c r="W77" s="38">
        <v>47000</v>
      </c>
      <c r="X77" s="46">
        <v>0</v>
      </c>
      <c r="Y77" s="38">
        <v>1</v>
      </c>
      <c r="Z77" s="52">
        <v>4</v>
      </c>
      <c r="AA77" s="38">
        <v>0</v>
      </c>
      <c r="AB77" s="38">
        <v>0</v>
      </c>
      <c r="AC77" s="38" t="s">
        <v>209</v>
      </c>
      <c r="AD77" s="38" t="s">
        <v>209</v>
      </c>
      <c r="AE77" s="38"/>
      <c r="AF77" s="38">
        <v>0</v>
      </c>
      <c r="AG77" s="46" t="s">
        <v>201</v>
      </c>
      <c r="AH77" s="46" t="s">
        <v>220</v>
      </c>
      <c r="AI77" s="46" t="s">
        <v>208</v>
      </c>
      <c r="AJ77" s="38">
        <v>0</v>
      </c>
      <c r="AK77" s="38">
        <v>0</v>
      </c>
      <c r="AL77" s="38">
        <v>1</v>
      </c>
      <c r="AM77" s="38"/>
      <c r="AN77" s="38">
        <v>522</v>
      </c>
      <c r="AO77" s="38">
        <v>1</v>
      </c>
      <c r="AP77" s="38" t="s">
        <v>147</v>
      </c>
      <c r="AQ77" s="38">
        <v>0</v>
      </c>
      <c r="AR77" s="38">
        <v>0</v>
      </c>
      <c r="AS77" s="38">
        <v>1</v>
      </c>
      <c r="AT77" s="38">
        <v>-1</v>
      </c>
      <c r="AU77" s="38">
        <v>100</v>
      </c>
      <c r="AV77" s="38">
        <v>0</v>
      </c>
      <c r="AW77" s="38">
        <v>0</v>
      </c>
      <c r="AX77" s="38">
        <v>100</v>
      </c>
      <c r="AY77" s="61"/>
      <c r="AZ77" s="61"/>
      <c r="BA77" s="62"/>
      <c r="BI77" s="75"/>
      <c r="BJ77" s="75"/>
      <c r="BK77" s="75"/>
      <c r="BL77" s="75"/>
      <c r="BM77" s="75"/>
      <c r="BN77" s="75"/>
      <c r="BO77" s="75"/>
      <c r="BP77" s="75"/>
      <c r="BQ77" s="75"/>
      <c r="BR77" s="75"/>
      <c r="BS77" s="75"/>
    </row>
    <row r="78" s="24" customFormat="1" spans="1:71">
      <c r="A78" s="38">
        <v>5220005</v>
      </c>
      <c r="B78" s="38" t="s">
        <v>215</v>
      </c>
      <c r="C78" s="38" t="s">
        <v>222</v>
      </c>
      <c r="D78" s="38">
        <v>522</v>
      </c>
      <c r="E78" s="38">
        <v>0</v>
      </c>
      <c r="F78" s="38">
        <v>0</v>
      </c>
      <c r="G78" s="38">
        <v>52200</v>
      </c>
      <c r="H78" s="38">
        <v>2</v>
      </c>
      <c r="I78" s="38">
        <v>5</v>
      </c>
      <c r="J78" s="38">
        <v>0</v>
      </c>
      <c r="K78" s="38">
        <v>0</v>
      </c>
      <c r="L78" s="38">
        <v>0</v>
      </c>
      <c r="M78" s="38">
        <v>3</v>
      </c>
      <c r="N78" s="38">
        <v>0</v>
      </c>
      <c r="O78" s="38">
        <v>0</v>
      </c>
      <c r="P78" s="38">
        <v>0</v>
      </c>
      <c r="Q78" s="38">
        <v>44001</v>
      </c>
      <c r="R78" s="46">
        <v>0</v>
      </c>
      <c r="S78" s="46">
        <v>0</v>
      </c>
      <c r="T78" s="38">
        <v>0</v>
      </c>
      <c r="U78" s="46">
        <v>0</v>
      </c>
      <c r="V78" s="46">
        <v>0</v>
      </c>
      <c r="W78" s="38">
        <v>47000</v>
      </c>
      <c r="X78" s="46">
        <v>0</v>
      </c>
      <c r="Y78" s="38">
        <v>1</v>
      </c>
      <c r="Z78" s="52">
        <v>5</v>
      </c>
      <c r="AA78" s="38">
        <v>0</v>
      </c>
      <c r="AB78" s="38">
        <v>0</v>
      </c>
      <c r="AC78" s="38" t="s">
        <v>212</v>
      </c>
      <c r="AD78" s="38" t="s">
        <v>212</v>
      </c>
      <c r="AE78" s="38"/>
      <c r="AF78" s="38">
        <v>0</v>
      </c>
      <c r="AG78" s="46" t="s">
        <v>201</v>
      </c>
      <c r="AH78" s="46" t="s">
        <v>220</v>
      </c>
      <c r="AI78" s="46" t="s">
        <v>208</v>
      </c>
      <c r="AJ78" s="38">
        <v>0</v>
      </c>
      <c r="AK78" s="38">
        <v>0</v>
      </c>
      <c r="AL78" s="38">
        <v>1</v>
      </c>
      <c r="AM78" s="38"/>
      <c r="AN78" s="38">
        <v>522</v>
      </c>
      <c r="AO78" s="38">
        <v>1</v>
      </c>
      <c r="AP78" s="38" t="s">
        <v>147</v>
      </c>
      <c r="AQ78" s="38">
        <v>0</v>
      </c>
      <c r="AR78" s="38">
        <v>0</v>
      </c>
      <c r="AS78" s="38">
        <v>1</v>
      </c>
      <c r="AT78" s="38">
        <v>-1</v>
      </c>
      <c r="AU78" s="38">
        <v>100</v>
      </c>
      <c r="AV78" s="38">
        <v>0</v>
      </c>
      <c r="AW78" s="38">
        <v>0</v>
      </c>
      <c r="AX78" s="38">
        <v>100</v>
      </c>
      <c r="AY78" s="61"/>
      <c r="AZ78" s="61"/>
      <c r="BA78" s="62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</row>
    <row r="79" s="24" customFormat="1" spans="1:71">
      <c r="A79" s="38">
        <v>5220006</v>
      </c>
      <c r="B79" s="38" t="s">
        <v>215</v>
      </c>
      <c r="C79" s="38" t="s">
        <v>223</v>
      </c>
      <c r="D79" s="38">
        <v>522</v>
      </c>
      <c r="E79" s="38">
        <v>0</v>
      </c>
      <c r="F79" s="38">
        <v>0</v>
      </c>
      <c r="G79" s="38">
        <v>52200</v>
      </c>
      <c r="H79" s="38">
        <v>2</v>
      </c>
      <c r="I79" s="38">
        <v>6</v>
      </c>
      <c r="J79" s="38">
        <v>0</v>
      </c>
      <c r="K79" s="38">
        <v>0</v>
      </c>
      <c r="L79" s="38">
        <v>0</v>
      </c>
      <c r="M79" s="38">
        <v>3</v>
      </c>
      <c r="N79" s="38">
        <v>0</v>
      </c>
      <c r="O79" s="38">
        <v>0</v>
      </c>
      <c r="P79" s="38">
        <v>0</v>
      </c>
      <c r="Q79" s="38">
        <v>44001</v>
      </c>
      <c r="R79" s="46">
        <v>0</v>
      </c>
      <c r="S79" s="46">
        <v>0</v>
      </c>
      <c r="T79" s="38">
        <v>0</v>
      </c>
      <c r="U79" s="46">
        <v>0</v>
      </c>
      <c r="V79" s="46">
        <v>0</v>
      </c>
      <c r="W79" s="38">
        <v>47000</v>
      </c>
      <c r="X79" s="46">
        <v>0</v>
      </c>
      <c r="Y79" s="38">
        <v>1</v>
      </c>
      <c r="Z79" s="52">
        <v>6</v>
      </c>
      <c r="AA79" s="38">
        <v>0</v>
      </c>
      <c r="AB79" s="38">
        <v>0</v>
      </c>
      <c r="AC79" s="38" t="s">
        <v>224</v>
      </c>
      <c r="AD79" s="38" t="s">
        <v>224</v>
      </c>
      <c r="AE79" s="38"/>
      <c r="AF79" s="38">
        <v>0</v>
      </c>
      <c r="AG79" s="46" t="s">
        <v>201</v>
      </c>
      <c r="AH79" s="46" t="s">
        <v>220</v>
      </c>
      <c r="AI79" s="46" t="s">
        <v>208</v>
      </c>
      <c r="AJ79" s="38">
        <v>0</v>
      </c>
      <c r="AK79" s="38">
        <v>0</v>
      </c>
      <c r="AL79" s="38">
        <v>1</v>
      </c>
      <c r="AM79" s="38"/>
      <c r="AN79" s="38">
        <v>522</v>
      </c>
      <c r="AO79" s="38">
        <v>1</v>
      </c>
      <c r="AP79" s="38" t="s">
        <v>147</v>
      </c>
      <c r="AQ79" s="38">
        <v>0</v>
      </c>
      <c r="AR79" s="38">
        <v>0</v>
      </c>
      <c r="AS79" s="38">
        <v>1</v>
      </c>
      <c r="AT79" s="38">
        <v>-1</v>
      </c>
      <c r="AU79" s="38">
        <v>100</v>
      </c>
      <c r="AV79" s="38">
        <v>0</v>
      </c>
      <c r="AW79" s="38">
        <v>0</v>
      </c>
      <c r="AX79" s="38">
        <v>100</v>
      </c>
      <c r="AY79" s="61"/>
      <c r="AZ79" s="61"/>
      <c r="BA79" s="62"/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</row>
    <row r="80" s="24" customFormat="1" spans="1:71">
      <c r="A80" s="38">
        <v>5220007</v>
      </c>
      <c r="B80" s="38" t="s">
        <v>215</v>
      </c>
      <c r="C80" s="38" t="s">
        <v>225</v>
      </c>
      <c r="D80" s="38">
        <v>522</v>
      </c>
      <c r="E80" s="38">
        <v>0</v>
      </c>
      <c r="F80" s="38">
        <v>0</v>
      </c>
      <c r="G80" s="38">
        <v>52200</v>
      </c>
      <c r="H80" s="38">
        <v>2</v>
      </c>
      <c r="I80" s="38">
        <v>7</v>
      </c>
      <c r="J80" s="38">
        <v>0</v>
      </c>
      <c r="K80" s="38">
        <v>0</v>
      </c>
      <c r="L80" s="38">
        <v>0</v>
      </c>
      <c r="M80" s="38">
        <v>3</v>
      </c>
      <c r="N80" s="38">
        <v>0</v>
      </c>
      <c r="O80" s="38">
        <v>0</v>
      </c>
      <c r="P80" s="38">
        <v>0</v>
      </c>
      <c r="Q80" s="38">
        <v>44001</v>
      </c>
      <c r="R80" s="46">
        <v>0</v>
      </c>
      <c r="S80" s="46">
        <v>0</v>
      </c>
      <c r="T80" s="38">
        <v>0</v>
      </c>
      <c r="U80" s="46">
        <v>0</v>
      </c>
      <c r="V80" s="46">
        <v>0</v>
      </c>
      <c r="W80" s="38">
        <v>47000</v>
      </c>
      <c r="X80" s="46">
        <v>0</v>
      </c>
      <c r="Y80" s="38">
        <v>1</v>
      </c>
      <c r="Z80" s="52">
        <v>7</v>
      </c>
      <c r="AA80" s="38">
        <v>0</v>
      </c>
      <c r="AB80" s="38">
        <v>0</v>
      </c>
      <c r="AC80" s="38" t="s">
        <v>226</v>
      </c>
      <c r="AD80" s="38" t="s">
        <v>226</v>
      </c>
      <c r="AE80" s="38"/>
      <c r="AF80" s="38">
        <v>0</v>
      </c>
      <c r="AG80" s="46" t="s">
        <v>201</v>
      </c>
      <c r="AH80" s="46" t="s">
        <v>220</v>
      </c>
      <c r="AI80" s="46" t="s">
        <v>208</v>
      </c>
      <c r="AJ80" s="38">
        <v>0</v>
      </c>
      <c r="AK80" s="38">
        <v>0</v>
      </c>
      <c r="AL80" s="38">
        <v>1</v>
      </c>
      <c r="AM80" s="38"/>
      <c r="AN80" s="38">
        <v>522</v>
      </c>
      <c r="AO80" s="38">
        <v>1</v>
      </c>
      <c r="AP80" s="38" t="s">
        <v>147</v>
      </c>
      <c r="AQ80" s="38">
        <v>0</v>
      </c>
      <c r="AR80" s="38">
        <v>0</v>
      </c>
      <c r="AS80" s="38">
        <v>1</v>
      </c>
      <c r="AT80" s="38">
        <v>-1</v>
      </c>
      <c r="AU80" s="38">
        <v>100</v>
      </c>
      <c r="AV80" s="38">
        <v>0</v>
      </c>
      <c r="AW80" s="38">
        <v>0</v>
      </c>
      <c r="AX80" s="38">
        <v>100</v>
      </c>
      <c r="AY80" s="61"/>
      <c r="AZ80" s="61"/>
      <c r="BA80" s="62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</row>
    <row r="81" s="25" customFormat="1" spans="1:71">
      <c r="A81" s="39">
        <v>2110001</v>
      </c>
      <c r="B81" s="39" t="s">
        <v>227</v>
      </c>
      <c r="C81" s="39">
        <v>1</v>
      </c>
      <c r="D81" s="39">
        <v>211</v>
      </c>
      <c r="E81" s="39">
        <v>0</v>
      </c>
      <c r="F81" s="39">
        <v>0</v>
      </c>
      <c r="G81" s="39">
        <v>21100</v>
      </c>
      <c r="H81" s="39">
        <v>2</v>
      </c>
      <c r="I81" s="39">
        <v>1</v>
      </c>
      <c r="J81" s="39">
        <v>0</v>
      </c>
      <c r="K81" s="39">
        <v>0</v>
      </c>
      <c r="L81" s="39">
        <v>0</v>
      </c>
      <c r="M81" s="39">
        <v>3</v>
      </c>
      <c r="N81" s="39">
        <v>0</v>
      </c>
      <c r="O81" s="39">
        <v>0</v>
      </c>
      <c r="P81" s="39">
        <v>0</v>
      </c>
      <c r="Q81" s="39">
        <v>44001</v>
      </c>
      <c r="R81" s="47">
        <f t="shared" ref="R81:R92" si="21">V81*50</f>
        <v>250000</v>
      </c>
      <c r="S81" s="47">
        <v>2500000</v>
      </c>
      <c r="T81" s="39">
        <v>0</v>
      </c>
      <c r="U81" s="47">
        <f t="shared" ref="U81:U86" si="22">R81</f>
        <v>250000</v>
      </c>
      <c r="V81" s="47">
        <v>5000</v>
      </c>
      <c r="W81" s="39">
        <v>46000</v>
      </c>
      <c r="X81" s="47">
        <f t="shared" ref="X81:X86" si="23">V81</f>
        <v>5000</v>
      </c>
      <c r="Y81" s="39">
        <v>1</v>
      </c>
      <c r="Z81" s="53">
        <v>0</v>
      </c>
      <c r="AA81" s="39">
        <v>0</v>
      </c>
      <c r="AB81" s="39">
        <v>0</v>
      </c>
      <c r="AC81" s="39">
        <v>0</v>
      </c>
      <c r="AD81" s="39"/>
      <c r="AE81" s="39"/>
      <c r="AF81" s="39">
        <v>0</v>
      </c>
      <c r="AG81" s="47" t="s">
        <v>154</v>
      </c>
      <c r="AH81" s="47" t="str">
        <f t="shared" ref="AH81:AH92" si="24">R81&amp;"|"&amp;(R81*5)</f>
        <v>250000|1250000</v>
      </c>
      <c r="AI81" s="46" t="str">
        <f>R81*9&amp;"|"&amp;(R81*10)</f>
        <v>2250000|2500000</v>
      </c>
      <c r="AJ81" s="39">
        <v>0</v>
      </c>
      <c r="AK81" s="39">
        <v>500</v>
      </c>
      <c r="AL81" s="39">
        <v>1</v>
      </c>
      <c r="AM81" s="39"/>
      <c r="AN81" s="39">
        <v>211</v>
      </c>
      <c r="AO81" s="39">
        <v>1</v>
      </c>
      <c r="AP81" s="39" t="s">
        <v>147</v>
      </c>
      <c r="AQ81" s="39">
        <v>0</v>
      </c>
      <c r="AR81" s="39">
        <v>0</v>
      </c>
      <c r="AS81" s="39">
        <v>1</v>
      </c>
      <c r="AT81" s="39">
        <v>1</v>
      </c>
      <c r="AU81" s="39">
        <v>100</v>
      </c>
      <c r="AV81" s="39">
        <v>0</v>
      </c>
      <c r="AW81" s="39">
        <v>0</v>
      </c>
      <c r="AX81" s="39">
        <v>100</v>
      </c>
      <c r="AY81" s="63"/>
      <c r="AZ81" s="63"/>
      <c r="BA81" s="64"/>
      <c r="BE81" s="25">
        <v>48</v>
      </c>
      <c r="BF81" s="25">
        <v>1</v>
      </c>
      <c r="BI81" s="76"/>
      <c r="BJ81" s="76"/>
      <c r="BK81" s="76"/>
      <c r="BL81" s="76"/>
      <c r="BM81" s="76"/>
      <c r="BN81" s="76"/>
      <c r="BO81" s="76"/>
      <c r="BP81" s="76"/>
      <c r="BQ81" s="76"/>
      <c r="BR81" s="76"/>
      <c r="BS81" s="76"/>
    </row>
    <row r="82" s="25" customFormat="1" spans="1:71">
      <c r="A82" s="39">
        <v>2110002</v>
      </c>
      <c r="B82" s="39" t="s">
        <v>227</v>
      </c>
      <c r="C82" s="39">
        <v>2</v>
      </c>
      <c r="D82" s="39">
        <v>211</v>
      </c>
      <c r="E82" s="39">
        <v>0</v>
      </c>
      <c r="F82" s="39">
        <v>0</v>
      </c>
      <c r="G82" s="39">
        <v>21100</v>
      </c>
      <c r="H82" s="39">
        <v>2</v>
      </c>
      <c r="I82" s="39">
        <v>2</v>
      </c>
      <c r="J82" s="39">
        <v>0</v>
      </c>
      <c r="K82" s="39">
        <v>0</v>
      </c>
      <c r="L82" s="39">
        <v>0</v>
      </c>
      <c r="M82" s="39">
        <v>3</v>
      </c>
      <c r="N82" s="39">
        <v>0</v>
      </c>
      <c r="O82" s="39">
        <v>0</v>
      </c>
      <c r="P82" s="39">
        <v>0</v>
      </c>
      <c r="Q82" s="39">
        <v>44001</v>
      </c>
      <c r="R82" s="47">
        <f t="shared" si="21"/>
        <v>1000000</v>
      </c>
      <c r="S82" s="47">
        <v>10000000</v>
      </c>
      <c r="T82" s="39">
        <v>0</v>
      </c>
      <c r="U82" s="47">
        <f t="shared" si="22"/>
        <v>1000000</v>
      </c>
      <c r="V82" s="47">
        <v>20000</v>
      </c>
      <c r="W82" s="39">
        <v>46000</v>
      </c>
      <c r="X82" s="47">
        <f t="shared" si="23"/>
        <v>20000</v>
      </c>
      <c r="Y82" s="39">
        <v>1</v>
      </c>
      <c r="Z82" s="53">
        <v>0</v>
      </c>
      <c r="AA82" s="39">
        <v>0</v>
      </c>
      <c r="AB82" s="39">
        <v>0</v>
      </c>
      <c r="AC82" s="39">
        <v>0</v>
      </c>
      <c r="AD82" s="39"/>
      <c r="AE82" s="39"/>
      <c r="AF82" s="39">
        <v>0</v>
      </c>
      <c r="AG82" s="47" t="s">
        <v>154</v>
      </c>
      <c r="AH82" s="47" t="str">
        <f t="shared" si="24"/>
        <v>1000000|5000000</v>
      </c>
      <c r="AI82" s="46" t="str">
        <f>R82*9&amp;"|"&amp;(R82*10)</f>
        <v>9000000|10000000</v>
      </c>
      <c r="AJ82" s="39">
        <v>0</v>
      </c>
      <c r="AK82" s="39">
        <v>500</v>
      </c>
      <c r="AL82" s="39">
        <v>1</v>
      </c>
      <c r="AM82" s="39"/>
      <c r="AN82" s="39">
        <v>211</v>
      </c>
      <c r="AO82" s="39">
        <v>1</v>
      </c>
      <c r="AP82" s="39" t="s">
        <v>147</v>
      </c>
      <c r="AQ82" s="39">
        <v>0</v>
      </c>
      <c r="AR82" s="39">
        <v>0</v>
      </c>
      <c r="AS82" s="39">
        <v>1</v>
      </c>
      <c r="AT82" s="39">
        <v>1</v>
      </c>
      <c r="AU82" s="39">
        <v>100</v>
      </c>
      <c r="AV82" s="39">
        <v>0</v>
      </c>
      <c r="AW82" s="39">
        <v>0</v>
      </c>
      <c r="AX82" s="39">
        <v>100</v>
      </c>
      <c r="AY82" s="63"/>
      <c r="AZ82" s="63"/>
      <c r="BA82" s="64"/>
      <c r="BE82" s="25">
        <v>48</v>
      </c>
      <c r="BF82" s="25">
        <v>1</v>
      </c>
      <c r="BI82" s="76"/>
      <c r="BJ82" s="76"/>
      <c r="BK82" s="76"/>
      <c r="BL82" s="76"/>
      <c r="BM82" s="76"/>
      <c r="BN82" s="76"/>
      <c r="BO82" s="76"/>
      <c r="BP82" s="76"/>
      <c r="BQ82" s="76"/>
      <c r="BR82" s="76"/>
      <c r="BS82" s="76"/>
    </row>
    <row r="83" s="25" customFormat="1" spans="1:71">
      <c r="A83" s="39">
        <v>2110003</v>
      </c>
      <c r="B83" s="39" t="s">
        <v>227</v>
      </c>
      <c r="C83" s="39">
        <v>3</v>
      </c>
      <c r="D83" s="39">
        <v>211</v>
      </c>
      <c r="E83" s="39">
        <v>0</v>
      </c>
      <c r="F83" s="39">
        <v>0</v>
      </c>
      <c r="G83" s="39">
        <v>21100</v>
      </c>
      <c r="H83" s="39">
        <v>2</v>
      </c>
      <c r="I83" s="39">
        <v>3</v>
      </c>
      <c r="J83" s="39">
        <v>0</v>
      </c>
      <c r="K83" s="39">
        <v>0</v>
      </c>
      <c r="L83" s="39">
        <v>0</v>
      </c>
      <c r="M83" s="39">
        <v>3</v>
      </c>
      <c r="N83" s="39">
        <v>0</v>
      </c>
      <c r="O83" s="39">
        <v>0</v>
      </c>
      <c r="P83" s="39">
        <v>0</v>
      </c>
      <c r="Q83" s="39">
        <v>44001</v>
      </c>
      <c r="R83" s="47">
        <f t="shared" si="21"/>
        <v>5000000</v>
      </c>
      <c r="S83" s="47">
        <v>0</v>
      </c>
      <c r="T83" s="39">
        <v>0</v>
      </c>
      <c r="U83" s="47">
        <f t="shared" si="22"/>
        <v>5000000</v>
      </c>
      <c r="V83" s="47">
        <v>100000</v>
      </c>
      <c r="W83" s="39">
        <v>46000</v>
      </c>
      <c r="X83" s="47">
        <f t="shared" si="23"/>
        <v>100000</v>
      </c>
      <c r="Y83" s="39">
        <v>1</v>
      </c>
      <c r="Z83" s="53">
        <v>0</v>
      </c>
      <c r="AA83" s="39">
        <v>0</v>
      </c>
      <c r="AB83" s="39">
        <v>0</v>
      </c>
      <c r="AC83" s="39">
        <v>0</v>
      </c>
      <c r="AD83" s="39"/>
      <c r="AE83" s="39"/>
      <c r="AF83" s="39">
        <v>0</v>
      </c>
      <c r="AG83" s="47" t="s">
        <v>154</v>
      </c>
      <c r="AH83" s="47" t="str">
        <f t="shared" si="24"/>
        <v>5000000|25000000</v>
      </c>
      <c r="AI83" s="47" t="str">
        <f t="shared" ref="AI81:AI92" si="25">R83*10&amp;"|"&amp;(R83*20)</f>
        <v>50000000|100000000</v>
      </c>
      <c r="AJ83" s="39">
        <v>0</v>
      </c>
      <c r="AK83" s="39">
        <v>500</v>
      </c>
      <c r="AL83" s="39">
        <v>1</v>
      </c>
      <c r="AM83" s="39"/>
      <c r="AN83" s="39">
        <v>211</v>
      </c>
      <c r="AO83" s="39">
        <v>1</v>
      </c>
      <c r="AP83" s="39" t="s">
        <v>147</v>
      </c>
      <c r="AQ83" s="39">
        <v>0</v>
      </c>
      <c r="AR83" s="39">
        <v>0</v>
      </c>
      <c r="AS83" s="39">
        <v>1</v>
      </c>
      <c r="AT83" s="39">
        <v>1</v>
      </c>
      <c r="AU83" s="39">
        <v>100</v>
      </c>
      <c r="AV83" s="39">
        <v>0</v>
      </c>
      <c r="AW83" s="39">
        <v>0</v>
      </c>
      <c r="AX83" s="39">
        <v>100</v>
      </c>
      <c r="AY83" s="63"/>
      <c r="AZ83" s="63"/>
      <c r="BA83" s="64"/>
      <c r="BE83" s="25">
        <v>48</v>
      </c>
      <c r="BF83" s="25">
        <v>1</v>
      </c>
      <c r="BI83" s="76"/>
      <c r="BJ83" s="76"/>
      <c r="BK83" s="76"/>
      <c r="BL83" s="76"/>
      <c r="BM83" s="76"/>
      <c r="BN83" s="76"/>
      <c r="BO83" s="76"/>
      <c r="BP83" s="76"/>
      <c r="BQ83" s="76"/>
      <c r="BR83" s="76"/>
      <c r="BS83" s="76"/>
    </row>
    <row r="84" s="25" customFormat="1" spans="1:71">
      <c r="A84" s="39">
        <v>2110004</v>
      </c>
      <c r="B84" s="39" t="s">
        <v>227</v>
      </c>
      <c r="C84" s="39">
        <v>4</v>
      </c>
      <c r="D84" s="39">
        <v>211</v>
      </c>
      <c r="E84" s="39">
        <v>0</v>
      </c>
      <c r="F84" s="39">
        <v>0</v>
      </c>
      <c r="G84" s="39">
        <v>21100</v>
      </c>
      <c r="H84" s="39">
        <v>2</v>
      </c>
      <c r="I84" s="39">
        <v>4</v>
      </c>
      <c r="J84" s="39">
        <v>0</v>
      </c>
      <c r="K84" s="39">
        <v>0</v>
      </c>
      <c r="L84" s="39">
        <v>0</v>
      </c>
      <c r="M84" s="39">
        <v>3</v>
      </c>
      <c r="N84" s="39">
        <v>0</v>
      </c>
      <c r="O84" s="39">
        <v>0</v>
      </c>
      <c r="P84" s="39">
        <v>0</v>
      </c>
      <c r="Q84" s="39">
        <v>44001</v>
      </c>
      <c r="R84" s="47">
        <f t="shared" si="21"/>
        <v>25000000</v>
      </c>
      <c r="S84" s="47">
        <v>0</v>
      </c>
      <c r="T84" s="39">
        <v>0</v>
      </c>
      <c r="U84" s="47">
        <f t="shared" si="22"/>
        <v>25000000</v>
      </c>
      <c r="V84" s="47">
        <v>500000</v>
      </c>
      <c r="W84" s="39">
        <v>46000</v>
      </c>
      <c r="X84" s="47">
        <f t="shared" si="23"/>
        <v>500000</v>
      </c>
      <c r="Y84" s="39">
        <v>1</v>
      </c>
      <c r="Z84" s="53">
        <v>0</v>
      </c>
      <c r="AA84" s="39">
        <v>0</v>
      </c>
      <c r="AB84" s="39">
        <v>0</v>
      </c>
      <c r="AC84" s="39">
        <v>0</v>
      </c>
      <c r="AD84" s="39"/>
      <c r="AE84" s="39"/>
      <c r="AF84" s="39">
        <v>0</v>
      </c>
      <c r="AG84" s="47" t="s">
        <v>154</v>
      </c>
      <c r="AH84" s="47" t="str">
        <f t="shared" si="24"/>
        <v>25000000|125000000</v>
      </c>
      <c r="AI84" s="47" t="str">
        <f t="shared" si="25"/>
        <v>250000000|500000000</v>
      </c>
      <c r="AJ84" s="39">
        <v>0</v>
      </c>
      <c r="AK84" s="39">
        <v>500</v>
      </c>
      <c r="AL84" s="39">
        <v>1</v>
      </c>
      <c r="AM84" s="39"/>
      <c r="AN84" s="39">
        <v>211</v>
      </c>
      <c r="AO84" s="39">
        <v>1</v>
      </c>
      <c r="AP84" s="39" t="s">
        <v>147</v>
      </c>
      <c r="AQ84" s="39">
        <v>0</v>
      </c>
      <c r="AR84" s="39">
        <v>0</v>
      </c>
      <c r="AS84" s="39">
        <v>1</v>
      </c>
      <c r="AT84" s="39">
        <v>1</v>
      </c>
      <c r="AU84" s="39">
        <v>100</v>
      </c>
      <c r="AV84" s="39">
        <v>0</v>
      </c>
      <c r="AW84" s="39">
        <v>0</v>
      </c>
      <c r="AX84" s="39">
        <v>100</v>
      </c>
      <c r="AY84" s="63"/>
      <c r="AZ84" s="63"/>
      <c r="BA84" s="64"/>
      <c r="BE84" s="25">
        <v>48</v>
      </c>
      <c r="BF84" s="25">
        <v>1</v>
      </c>
      <c r="BI84" s="76"/>
      <c r="BJ84" s="76"/>
      <c r="BK84" s="76"/>
      <c r="BL84" s="76"/>
      <c r="BM84" s="76"/>
      <c r="BN84" s="76"/>
      <c r="BO84" s="76"/>
      <c r="BP84" s="76"/>
      <c r="BQ84" s="76"/>
      <c r="BR84" s="76"/>
      <c r="BS84" s="76"/>
    </row>
    <row r="85" s="25" customFormat="1" spans="1:71">
      <c r="A85" s="39">
        <v>2110005</v>
      </c>
      <c r="B85" s="39" t="s">
        <v>227</v>
      </c>
      <c r="C85" s="39">
        <v>5</v>
      </c>
      <c r="D85" s="39">
        <v>211</v>
      </c>
      <c r="E85" s="39">
        <v>0</v>
      </c>
      <c r="F85" s="39">
        <v>0</v>
      </c>
      <c r="G85" s="39">
        <v>21100</v>
      </c>
      <c r="H85" s="39">
        <v>2</v>
      </c>
      <c r="I85" s="39">
        <v>5</v>
      </c>
      <c r="J85" s="39">
        <v>0</v>
      </c>
      <c r="K85" s="39">
        <v>0</v>
      </c>
      <c r="L85" s="39">
        <v>0</v>
      </c>
      <c r="M85" s="39">
        <v>3</v>
      </c>
      <c r="N85" s="39">
        <v>0</v>
      </c>
      <c r="O85" s="39">
        <v>0</v>
      </c>
      <c r="P85" s="39">
        <v>0</v>
      </c>
      <c r="Q85" s="39">
        <v>44001</v>
      </c>
      <c r="R85" s="47">
        <f t="shared" si="21"/>
        <v>100000000</v>
      </c>
      <c r="S85" s="47">
        <v>0</v>
      </c>
      <c r="T85" s="39">
        <v>0</v>
      </c>
      <c r="U85" s="47">
        <f t="shared" si="22"/>
        <v>100000000</v>
      </c>
      <c r="V85" s="47">
        <v>2000000</v>
      </c>
      <c r="W85" s="39">
        <v>46000</v>
      </c>
      <c r="X85" s="47">
        <f t="shared" si="23"/>
        <v>2000000</v>
      </c>
      <c r="Y85" s="39">
        <v>1</v>
      </c>
      <c r="Z85" s="53">
        <v>0</v>
      </c>
      <c r="AA85" s="39">
        <v>0</v>
      </c>
      <c r="AB85" s="39">
        <v>0</v>
      </c>
      <c r="AC85" s="39">
        <v>0</v>
      </c>
      <c r="AD85" s="39"/>
      <c r="AE85" s="39"/>
      <c r="AF85" s="39">
        <v>0</v>
      </c>
      <c r="AG85" s="47" t="s">
        <v>154</v>
      </c>
      <c r="AH85" s="47" t="str">
        <f t="shared" si="24"/>
        <v>100000000|500000000</v>
      </c>
      <c r="AI85" s="47" t="str">
        <f t="shared" si="25"/>
        <v>1000000000|2000000000</v>
      </c>
      <c r="AJ85" s="39">
        <v>0</v>
      </c>
      <c r="AK85" s="39">
        <v>500</v>
      </c>
      <c r="AL85" s="39">
        <v>1</v>
      </c>
      <c r="AM85" s="39"/>
      <c r="AN85" s="39">
        <v>211</v>
      </c>
      <c r="AO85" s="39">
        <v>1</v>
      </c>
      <c r="AP85" s="39" t="s">
        <v>147</v>
      </c>
      <c r="AQ85" s="39">
        <v>0</v>
      </c>
      <c r="AR85" s="39">
        <v>0</v>
      </c>
      <c r="AS85" s="39">
        <v>1</v>
      </c>
      <c r="AT85" s="39">
        <v>1</v>
      </c>
      <c r="AU85" s="39">
        <v>100</v>
      </c>
      <c r="AV85" s="39">
        <v>0</v>
      </c>
      <c r="AW85" s="39">
        <v>0</v>
      </c>
      <c r="AX85" s="39">
        <v>100</v>
      </c>
      <c r="AY85" s="63"/>
      <c r="AZ85" s="63"/>
      <c r="BA85" s="64"/>
      <c r="BE85" s="25">
        <v>48</v>
      </c>
      <c r="BF85" s="25">
        <v>1</v>
      </c>
      <c r="BI85" s="76"/>
      <c r="BJ85" s="76"/>
      <c r="BK85" s="76"/>
      <c r="BL85" s="76"/>
      <c r="BM85" s="76"/>
      <c r="BN85" s="76"/>
      <c r="BO85" s="76"/>
      <c r="BP85" s="76"/>
      <c r="BQ85" s="76"/>
      <c r="BR85" s="76"/>
      <c r="BS85" s="76"/>
    </row>
    <row r="86" s="25" customFormat="1" spans="1:71">
      <c r="A86" s="39">
        <v>2110006</v>
      </c>
      <c r="B86" s="39" t="s">
        <v>227</v>
      </c>
      <c r="C86" s="39">
        <v>6</v>
      </c>
      <c r="D86" s="39">
        <v>211</v>
      </c>
      <c r="E86" s="39">
        <v>0</v>
      </c>
      <c r="F86" s="39">
        <v>0</v>
      </c>
      <c r="G86" s="39">
        <v>21100</v>
      </c>
      <c r="H86" s="39">
        <v>2</v>
      </c>
      <c r="I86" s="39">
        <v>6</v>
      </c>
      <c r="J86" s="39">
        <v>0</v>
      </c>
      <c r="K86" s="39">
        <v>0</v>
      </c>
      <c r="L86" s="39">
        <v>0</v>
      </c>
      <c r="M86" s="39">
        <v>3</v>
      </c>
      <c r="N86" s="39">
        <v>0</v>
      </c>
      <c r="O86" s="39">
        <v>0</v>
      </c>
      <c r="P86" s="39">
        <v>0</v>
      </c>
      <c r="Q86" s="39">
        <v>44001</v>
      </c>
      <c r="R86" s="47">
        <f t="shared" si="21"/>
        <v>500000000</v>
      </c>
      <c r="S86" s="47">
        <v>0</v>
      </c>
      <c r="T86" s="39">
        <v>0</v>
      </c>
      <c r="U86" s="47">
        <f t="shared" si="22"/>
        <v>500000000</v>
      </c>
      <c r="V86" s="47">
        <v>10000000</v>
      </c>
      <c r="W86" s="39">
        <v>46000</v>
      </c>
      <c r="X86" s="47">
        <f t="shared" si="23"/>
        <v>10000000</v>
      </c>
      <c r="Y86" s="39">
        <v>1</v>
      </c>
      <c r="Z86" s="53">
        <v>0</v>
      </c>
      <c r="AA86" s="39">
        <v>0</v>
      </c>
      <c r="AB86" s="39">
        <v>0</v>
      </c>
      <c r="AC86" s="39">
        <v>0</v>
      </c>
      <c r="AD86" s="39"/>
      <c r="AE86" s="39"/>
      <c r="AF86" s="39">
        <v>0</v>
      </c>
      <c r="AG86" s="47" t="s">
        <v>154</v>
      </c>
      <c r="AH86" s="47" t="str">
        <f t="shared" si="24"/>
        <v>500000000|2500000000</v>
      </c>
      <c r="AI86" s="47" t="str">
        <f t="shared" si="25"/>
        <v>5000000000|10000000000</v>
      </c>
      <c r="AJ86" s="39">
        <v>0</v>
      </c>
      <c r="AK86" s="39">
        <v>500</v>
      </c>
      <c r="AL86" s="39">
        <v>1</v>
      </c>
      <c r="AM86" s="39"/>
      <c r="AN86" s="39">
        <v>211</v>
      </c>
      <c r="AO86" s="39">
        <v>1</v>
      </c>
      <c r="AP86" s="39" t="s">
        <v>147</v>
      </c>
      <c r="AQ86" s="39">
        <v>0</v>
      </c>
      <c r="AR86" s="39">
        <v>0</v>
      </c>
      <c r="AS86" s="39">
        <v>1</v>
      </c>
      <c r="AT86" s="39">
        <v>1</v>
      </c>
      <c r="AU86" s="39">
        <v>100</v>
      </c>
      <c r="AV86" s="39">
        <v>0</v>
      </c>
      <c r="AW86" s="39">
        <v>0</v>
      </c>
      <c r="AX86" s="39">
        <v>100</v>
      </c>
      <c r="AY86" s="63"/>
      <c r="AZ86" s="63"/>
      <c r="BA86" s="64"/>
      <c r="BE86" s="25">
        <v>48</v>
      </c>
      <c r="BF86" s="25">
        <v>1</v>
      </c>
      <c r="BI86" s="76"/>
      <c r="BJ86" s="76"/>
      <c r="BK86" s="76"/>
      <c r="BL86" s="76"/>
      <c r="BM86" s="76"/>
      <c r="BN86" s="76"/>
      <c r="BO86" s="76"/>
      <c r="BP86" s="76"/>
      <c r="BQ86" s="76"/>
      <c r="BR86" s="76"/>
      <c r="BS86" s="76"/>
    </row>
    <row r="87" s="24" customFormat="1" spans="1:71">
      <c r="A87" s="38">
        <v>2120001</v>
      </c>
      <c r="B87" s="38" t="s">
        <v>228</v>
      </c>
      <c r="C87" s="38">
        <v>1</v>
      </c>
      <c r="D87" s="38">
        <v>212</v>
      </c>
      <c r="E87" s="38">
        <v>0</v>
      </c>
      <c r="F87" s="38">
        <v>0</v>
      </c>
      <c r="G87" s="38">
        <v>21200</v>
      </c>
      <c r="H87" s="38">
        <v>2</v>
      </c>
      <c r="I87" s="38">
        <v>1</v>
      </c>
      <c r="J87" s="38">
        <v>0</v>
      </c>
      <c r="K87" s="38">
        <v>0</v>
      </c>
      <c r="L87" s="38">
        <v>0</v>
      </c>
      <c r="M87" s="38">
        <v>3</v>
      </c>
      <c r="N87" s="38">
        <v>0</v>
      </c>
      <c r="O87" s="38">
        <v>0</v>
      </c>
      <c r="P87" s="38">
        <v>0</v>
      </c>
      <c r="Q87" s="38">
        <v>44001</v>
      </c>
      <c r="R87" s="38">
        <f t="shared" si="21"/>
        <v>250000</v>
      </c>
      <c r="S87" s="38">
        <v>2500000</v>
      </c>
      <c r="T87" s="38">
        <v>0</v>
      </c>
      <c r="U87" s="38">
        <f t="shared" ref="U87:U92" si="26">R87</f>
        <v>250000</v>
      </c>
      <c r="V87" s="38">
        <v>5000</v>
      </c>
      <c r="W87" s="38">
        <v>46000</v>
      </c>
      <c r="X87" s="38">
        <f t="shared" ref="X87:X92" si="27">V81</f>
        <v>5000</v>
      </c>
      <c r="Y87" s="38">
        <v>1</v>
      </c>
      <c r="Z87" s="38">
        <v>0</v>
      </c>
      <c r="AA87" s="38">
        <v>0</v>
      </c>
      <c r="AB87" s="38">
        <v>0</v>
      </c>
      <c r="AC87" s="38">
        <v>0</v>
      </c>
      <c r="AD87" s="38"/>
      <c r="AE87" s="38"/>
      <c r="AF87" s="38">
        <v>0</v>
      </c>
      <c r="AG87" s="46" t="s">
        <v>154</v>
      </c>
      <c r="AH87" s="46" t="str">
        <f t="shared" si="24"/>
        <v>250000|1250000</v>
      </c>
      <c r="AI87" s="46" t="str">
        <f>R87*9&amp;"|"&amp;(R87*10)</f>
        <v>2250000|2500000</v>
      </c>
      <c r="AJ87" s="38">
        <v>0</v>
      </c>
      <c r="AK87" s="38">
        <v>500</v>
      </c>
      <c r="AL87" s="38">
        <v>1</v>
      </c>
      <c r="AM87" s="38"/>
      <c r="AN87" s="38">
        <v>212</v>
      </c>
      <c r="AO87" s="38">
        <v>1</v>
      </c>
      <c r="AP87" s="38" t="s">
        <v>147</v>
      </c>
      <c r="AQ87" s="38">
        <v>0</v>
      </c>
      <c r="AR87" s="38">
        <v>0</v>
      </c>
      <c r="AS87" s="38">
        <v>1</v>
      </c>
      <c r="AT87" s="38">
        <v>1</v>
      </c>
      <c r="AU87" s="38">
        <v>100</v>
      </c>
      <c r="AV87" s="38">
        <v>0</v>
      </c>
      <c r="AW87" s="38">
        <v>0</v>
      </c>
      <c r="AX87" s="60">
        <v>100</v>
      </c>
      <c r="AY87" s="61"/>
      <c r="AZ87" s="61"/>
      <c r="BA87" s="62"/>
      <c r="BE87" s="24">
        <v>48</v>
      </c>
      <c r="BF87" s="24">
        <v>1</v>
      </c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</row>
    <row r="88" s="24" customFormat="1" spans="1:71">
      <c r="A88" s="38">
        <v>2120002</v>
      </c>
      <c r="B88" s="38" t="s">
        <v>228</v>
      </c>
      <c r="C88" s="38">
        <v>2</v>
      </c>
      <c r="D88" s="38">
        <v>212</v>
      </c>
      <c r="E88" s="38">
        <v>0</v>
      </c>
      <c r="F88" s="38">
        <v>0</v>
      </c>
      <c r="G88" s="38">
        <v>21200</v>
      </c>
      <c r="H88" s="38">
        <v>2</v>
      </c>
      <c r="I88" s="38">
        <v>2</v>
      </c>
      <c r="J88" s="38">
        <v>0</v>
      </c>
      <c r="K88" s="38">
        <v>0</v>
      </c>
      <c r="L88" s="38">
        <v>0</v>
      </c>
      <c r="M88" s="38">
        <v>3</v>
      </c>
      <c r="N88" s="38">
        <v>0</v>
      </c>
      <c r="O88" s="38">
        <v>0</v>
      </c>
      <c r="P88" s="38">
        <v>0</v>
      </c>
      <c r="Q88" s="38">
        <v>44001</v>
      </c>
      <c r="R88" s="38">
        <f t="shared" si="21"/>
        <v>1000000</v>
      </c>
      <c r="S88" s="38">
        <v>10000000</v>
      </c>
      <c r="T88" s="38">
        <v>0</v>
      </c>
      <c r="U88" s="38">
        <f t="shared" si="26"/>
        <v>1000000</v>
      </c>
      <c r="V88" s="38">
        <v>20000</v>
      </c>
      <c r="W88" s="38">
        <v>46000</v>
      </c>
      <c r="X88" s="38">
        <f t="shared" si="27"/>
        <v>20000</v>
      </c>
      <c r="Y88" s="38">
        <v>1</v>
      </c>
      <c r="Z88" s="52">
        <v>0</v>
      </c>
      <c r="AA88" s="38">
        <v>0</v>
      </c>
      <c r="AB88" s="38">
        <v>0</v>
      </c>
      <c r="AC88" s="38">
        <v>0</v>
      </c>
      <c r="AD88" s="38"/>
      <c r="AE88" s="38"/>
      <c r="AF88" s="38">
        <v>0</v>
      </c>
      <c r="AG88" s="46" t="s">
        <v>154</v>
      </c>
      <c r="AH88" s="46" t="str">
        <f t="shared" si="24"/>
        <v>1000000|5000000</v>
      </c>
      <c r="AI88" s="46" t="str">
        <f>R88*9&amp;"|"&amp;(R88*10)</f>
        <v>9000000|10000000</v>
      </c>
      <c r="AJ88" s="38">
        <v>0</v>
      </c>
      <c r="AK88" s="38">
        <v>500</v>
      </c>
      <c r="AL88" s="38">
        <v>1</v>
      </c>
      <c r="AM88" s="38"/>
      <c r="AN88" s="38">
        <v>212</v>
      </c>
      <c r="AO88" s="38">
        <v>1</v>
      </c>
      <c r="AP88" s="38" t="s">
        <v>147</v>
      </c>
      <c r="AQ88" s="38">
        <v>0</v>
      </c>
      <c r="AR88" s="38">
        <v>0</v>
      </c>
      <c r="AS88" s="38">
        <v>1</v>
      </c>
      <c r="AT88" s="38">
        <v>1</v>
      </c>
      <c r="AU88" s="38">
        <v>100</v>
      </c>
      <c r="AV88" s="38">
        <v>0</v>
      </c>
      <c r="AW88" s="38">
        <v>0</v>
      </c>
      <c r="AX88" s="60">
        <v>100</v>
      </c>
      <c r="AY88" s="61"/>
      <c r="AZ88" s="61"/>
      <c r="BA88" s="62"/>
      <c r="BE88" s="24">
        <v>48</v>
      </c>
      <c r="BF88" s="24">
        <v>1</v>
      </c>
      <c r="BI88" s="75"/>
      <c r="BJ88" s="75"/>
      <c r="BK88" s="75"/>
      <c r="BL88" s="75"/>
      <c r="BM88" s="75"/>
      <c r="BN88" s="75"/>
      <c r="BO88" s="75"/>
      <c r="BP88" s="75"/>
      <c r="BQ88" s="75"/>
      <c r="BR88" s="75"/>
      <c r="BS88" s="75"/>
    </row>
    <row r="89" s="24" customFormat="1" spans="1:71">
      <c r="A89" s="38">
        <v>2120003</v>
      </c>
      <c r="B89" s="38" t="s">
        <v>228</v>
      </c>
      <c r="C89" s="38">
        <v>3</v>
      </c>
      <c r="D89" s="38">
        <v>212</v>
      </c>
      <c r="E89" s="38">
        <v>0</v>
      </c>
      <c r="F89" s="38">
        <v>0</v>
      </c>
      <c r="G89" s="38">
        <v>21200</v>
      </c>
      <c r="H89" s="38">
        <v>2</v>
      </c>
      <c r="I89" s="38">
        <v>3</v>
      </c>
      <c r="J89" s="38">
        <v>0</v>
      </c>
      <c r="K89" s="38">
        <v>0</v>
      </c>
      <c r="L89" s="38">
        <v>0</v>
      </c>
      <c r="M89" s="38">
        <v>3</v>
      </c>
      <c r="N89" s="38">
        <v>0</v>
      </c>
      <c r="O89" s="38">
        <v>0</v>
      </c>
      <c r="P89" s="38">
        <v>0</v>
      </c>
      <c r="Q89" s="38">
        <v>44001</v>
      </c>
      <c r="R89" s="38">
        <f t="shared" si="21"/>
        <v>5000000</v>
      </c>
      <c r="S89" s="38">
        <v>0</v>
      </c>
      <c r="T89" s="38">
        <v>0</v>
      </c>
      <c r="U89" s="38">
        <f t="shared" si="26"/>
        <v>5000000</v>
      </c>
      <c r="V89" s="38">
        <v>100000</v>
      </c>
      <c r="W89" s="38">
        <v>46000</v>
      </c>
      <c r="X89" s="38">
        <f t="shared" si="27"/>
        <v>100000</v>
      </c>
      <c r="Y89" s="38">
        <v>1</v>
      </c>
      <c r="Z89" s="52">
        <v>0</v>
      </c>
      <c r="AA89" s="38">
        <v>0</v>
      </c>
      <c r="AB89" s="38">
        <v>0</v>
      </c>
      <c r="AC89" s="38">
        <v>0</v>
      </c>
      <c r="AD89" s="38"/>
      <c r="AE89" s="38"/>
      <c r="AF89" s="38">
        <v>0</v>
      </c>
      <c r="AG89" s="46" t="s">
        <v>154</v>
      </c>
      <c r="AH89" s="46" t="str">
        <f t="shared" si="24"/>
        <v>5000000|25000000</v>
      </c>
      <c r="AI89" s="38" t="str">
        <f t="shared" si="25"/>
        <v>50000000|100000000</v>
      </c>
      <c r="AJ89" s="38">
        <v>0</v>
      </c>
      <c r="AK89" s="38">
        <v>500</v>
      </c>
      <c r="AL89" s="38">
        <v>1</v>
      </c>
      <c r="AM89" s="38"/>
      <c r="AN89" s="38">
        <v>212</v>
      </c>
      <c r="AO89" s="38">
        <v>1</v>
      </c>
      <c r="AP89" s="38" t="s">
        <v>147</v>
      </c>
      <c r="AQ89" s="38">
        <v>0</v>
      </c>
      <c r="AR89" s="38">
        <v>0</v>
      </c>
      <c r="AS89" s="38">
        <v>1</v>
      </c>
      <c r="AT89" s="38">
        <v>1</v>
      </c>
      <c r="AU89" s="38">
        <v>100</v>
      </c>
      <c r="AV89" s="38">
        <v>0</v>
      </c>
      <c r="AW89" s="38">
        <v>0</v>
      </c>
      <c r="AX89" s="60">
        <v>100</v>
      </c>
      <c r="AY89" s="61"/>
      <c r="AZ89" s="61"/>
      <c r="BA89" s="62"/>
      <c r="BE89" s="24">
        <v>48</v>
      </c>
      <c r="BF89" s="24">
        <v>1</v>
      </c>
      <c r="BI89" s="75"/>
      <c r="BJ89" s="75"/>
      <c r="BK89" s="75"/>
      <c r="BL89" s="75"/>
      <c r="BM89" s="75"/>
      <c r="BN89" s="75"/>
      <c r="BO89" s="75"/>
      <c r="BP89" s="75"/>
      <c r="BQ89" s="75"/>
      <c r="BR89" s="75"/>
      <c r="BS89" s="75"/>
    </row>
    <row r="90" s="24" customFormat="1" spans="1:71">
      <c r="A90" s="38">
        <v>2120004</v>
      </c>
      <c r="B90" s="38" t="s">
        <v>228</v>
      </c>
      <c r="C90" s="38">
        <v>4</v>
      </c>
      <c r="D90" s="38">
        <v>212</v>
      </c>
      <c r="E90" s="38">
        <v>0</v>
      </c>
      <c r="F90" s="38">
        <v>0</v>
      </c>
      <c r="G90" s="38">
        <v>21200</v>
      </c>
      <c r="H90" s="38">
        <v>2</v>
      </c>
      <c r="I90" s="38">
        <v>4</v>
      </c>
      <c r="J90" s="38">
        <v>0</v>
      </c>
      <c r="K90" s="38">
        <v>0</v>
      </c>
      <c r="L90" s="38">
        <v>0</v>
      </c>
      <c r="M90" s="38">
        <v>3</v>
      </c>
      <c r="N90" s="38">
        <v>0</v>
      </c>
      <c r="O90" s="38">
        <v>0</v>
      </c>
      <c r="P90" s="38">
        <v>0</v>
      </c>
      <c r="Q90" s="38">
        <v>44001</v>
      </c>
      <c r="R90" s="38">
        <f t="shared" si="21"/>
        <v>25000000</v>
      </c>
      <c r="S90" s="38">
        <v>0</v>
      </c>
      <c r="T90" s="38">
        <v>0</v>
      </c>
      <c r="U90" s="38">
        <f t="shared" si="26"/>
        <v>25000000</v>
      </c>
      <c r="V90" s="38">
        <v>500000</v>
      </c>
      <c r="W90" s="38">
        <v>46000</v>
      </c>
      <c r="X90" s="38">
        <f t="shared" si="27"/>
        <v>500000</v>
      </c>
      <c r="Y90" s="38">
        <v>1</v>
      </c>
      <c r="Z90" s="52">
        <v>0</v>
      </c>
      <c r="AA90" s="38">
        <v>0</v>
      </c>
      <c r="AB90" s="38">
        <v>0</v>
      </c>
      <c r="AC90" s="38">
        <v>0</v>
      </c>
      <c r="AD90" s="38"/>
      <c r="AE90" s="38"/>
      <c r="AF90" s="38">
        <v>0</v>
      </c>
      <c r="AG90" s="46" t="s">
        <v>154</v>
      </c>
      <c r="AH90" s="46" t="str">
        <f t="shared" si="24"/>
        <v>25000000|125000000</v>
      </c>
      <c r="AI90" s="38" t="str">
        <f t="shared" si="25"/>
        <v>250000000|500000000</v>
      </c>
      <c r="AJ90" s="38">
        <v>0</v>
      </c>
      <c r="AK90" s="38">
        <v>500</v>
      </c>
      <c r="AL90" s="38">
        <v>1</v>
      </c>
      <c r="AM90" s="38"/>
      <c r="AN90" s="38">
        <v>212</v>
      </c>
      <c r="AO90" s="38">
        <v>1</v>
      </c>
      <c r="AP90" s="38" t="s">
        <v>147</v>
      </c>
      <c r="AQ90" s="38">
        <v>0</v>
      </c>
      <c r="AR90" s="38">
        <v>0</v>
      </c>
      <c r="AS90" s="38">
        <v>1</v>
      </c>
      <c r="AT90" s="38">
        <v>1</v>
      </c>
      <c r="AU90" s="38">
        <v>100</v>
      </c>
      <c r="AV90" s="38">
        <v>0</v>
      </c>
      <c r="AW90" s="38">
        <v>0</v>
      </c>
      <c r="AX90" s="60">
        <v>100</v>
      </c>
      <c r="AY90" s="61"/>
      <c r="AZ90" s="61"/>
      <c r="BA90" s="62"/>
      <c r="BE90" s="24">
        <v>48</v>
      </c>
      <c r="BF90" s="24">
        <v>1</v>
      </c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</row>
    <row r="91" s="24" customFormat="1" spans="1:71">
      <c r="A91" s="38">
        <v>2120005</v>
      </c>
      <c r="B91" s="38" t="s">
        <v>228</v>
      </c>
      <c r="C91" s="38">
        <v>5</v>
      </c>
      <c r="D91" s="38">
        <v>212</v>
      </c>
      <c r="E91" s="38">
        <v>0</v>
      </c>
      <c r="F91" s="38">
        <v>0</v>
      </c>
      <c r="G91" s="38">
        <v>21200</v>
      </c>
      <c r="H91" s="38">
        <v>2</v>
      </c>
      <c r="I91" s="38">
        <v>5</v>
      </c>
      <c r="J91" s="38">
        <v>0</v>
      </c>
      <c r="K91" s="38">
        <v>0</v>
      </c>
      <c r="L91" s="38">
        <v>0</v>
      </c>
      <c r="M91" s="38">
        <v>3</v>
      </c>
      <c r="N91" s="38">
        <v>0</v>
      </c>
      <c r="O91" s="38">
        <v>0</v>
      </c>
      <c r="P91" s="38">
        <v>0</v>
      </c>
      <c r="Q91" s="38">
        <v>44001</v>
      </c>
      <c r="R91" s="38">
        <f t="shared" si="21"/>
        <v>100000000</v>
      </c>
      <c r="S91" s="38">
        <v>0</v>
      </c>
      <c r="T91" s="38">
        <v>0</v>
      </c>
      <c r="U91" s="38">
        <f t="shared" si="26"/>
        <v>100000000</v>
      </c>
      <c r="V91" s="38">
        <v>2000000</v>
      </c>
      <c r="W91" s="38">
        <v>46000</v>
      </c>
      <c r="X91" s="38">
        <f t="shared" si="27"/>
        <v>2000000</v>
      </c>
      <c r="Y91" s="38">
        <v>1</v>
      </c>
      <c r="Z91" s="52">
        <v>0</v>
      </c>
      <c r="AA91" s="38">
        <v>0</v>
      </c>
      <c r="AB91" s="38">
        <v>0</v>
      </c>
      <c r="AC91" s="38">
        <v>0</v>
      </c>
      <c r="AD91" s="38"/>
      <c r="AE91" s="38"/>
      <c r="AF91" s="38">
        <v>0</v>
      </c>
      <c r="AG91" s="46" t="s">
        <v>154</v>
      </c>
      <c r="AH91" s="46" t="str">
        <f t="shared" si="24"/>
        <v>100000000|500000000</v>
      </c>
      <c r="AI91" s="38" t="str">
        <f t="shared" si="25"/>
        <v>1000000000|2000000000</v>
      </c>
      <c r="AJ91" s="38">
        <v>0</v>
      </c>
      <c r="AK91" s="38">
        <v>500</v>
      </c>
      <c r="AL91" s="38">
        <v>1</v>
      </c>
      <c r="AM91" s="38"/>
      <c r="AN91" s="38">
        <v>212</v>
      </c>
      <c r="AO91" s="38">
        <v>1</v>
      </c>
      <c r="AP91" s="38" t="s">
        <v>147</v>
      </c>
      <c r="AQ91" s="38">
        <v>0</v>
      </c>
      <c r="AR91" s="38">
        <v>0</v>
      </c>
      <c r="AS91" s="38">
        <v>1</v>
      </c>
      <c r="AT91" s="38">
        <v>1</v>
      </c>
      <c r="AU91" s="38">
        <v>100</v>
      </c>
      <c r="AV91" s="38">
        <v>0</v>
      </c>
      <c r="AW91" s="38">
        <v>0</v>
      </c>
      <c r="AX91" s="60">
        <v>100</v>
      </c>
      <c r="AY91" s="61"/>
      <c r="AZ91" s="61"/>
      <c r="BA91" s="62"/>
      <c r="BE91" s="24">
        <v>48</v>
      </c>
      <c r="BF91" s="24">
        <v>1</v>
      </c>
      <c r="BI91" s="75"/>
      <c r="BJ91" s="75"/>
      <c r="BK91" s="75"/>
      <c r="BL91" s="75"/>
      <c r="BM91" s="75"/>
      <c r="BN91" s="75"/>
      <c r="BO91" s="75"/>
      <c r="BP91" s="75"/>
      <c r="BQ91" s="75"/>
      <c r="BR91" s="75"/>
      <c r="BS91" s="75"/>
    </row>
    <row r="92" s="24" customFormat="1" spans="1:71">
      <c r="A92" s="38">
        <v>2120006</v>
      </c>
      <c r="B92" s="38" t="s">
        <v>228</v>
      </c>
      <c r="C92" s="38">
        <v>6</v>
      </c>
      <c r="D92" s="38">
        <v>212</v>
      </c>
      <c r="E92" s="38">
        <v>0</v>
      </c>
      <c r="F92" s="38">
        <v>0</v>
      </c>
      <c r="G92" s="38">
        <v>21200</v>
      </c>
      <c r="H92" s="38">
        <v>2</v>
      </c>
      <c r="I92" s="38">
        <v>6</v>
      </c>
      <c r="J92" s="38">
        <v>0</v>
      </c>
      <c r="K92" s="38">
        <v>0</v>
      </c>
      <c r="L92" s="38">
        <v>0</v>
      </c>
      <c r="M92" s="38">
        <v>3</v>
      </c>
      <c r="N92" s="38">
        <v>0</v>
      </c>
      <c r="O92" s="38">
        <v>0</v>
      </c>
      <c r="P92" s="38">
        <v>0</v>
      </c>
      <c r="Q92" s="38">
        <v>44001</v>
      </c>
      <c r="R92" s="38">
        <f t="shared" si="21"/>
        <v>500000000</v>
      </c>
      <c r="S92" s="38">
        <v>0</v>
      </c>
      <c r="T92" s="38">
        <v>0</v>
      </c>
      <c r="U92" s="38">
        <f t="shared" si="26"/>
        <v>500000000</v>
      </c>
      <c r="V92" s="38">
        <v>10000000</v>
      </c>
      <c r="W92" s="38">
        <v>46000</v>
      </c>
      <c r="X92" s="38">
        <f t="shared" si="27"/>
        <v>10000000</v>
      </c>
      <c r="Y92" s="38">
        <v>1</v>
      </c>
      <c r="Z92" s="52">
        <v>0</v>
      </c>
      <c r="AA92" s="38">
        <v>0</v>
      </c>
      <c r="AB92" s="38">
        <v>0</v>
      </c>
      <c r="AC92" s="38">
        <v>0</v>
      </c>
      <c r="AD92" s="38"/>
      <c r="AE92" s="38"/>
      <c r="AF92" s="38">
        <v>0</v>
      </c>
      <c r="AG92" s="46" t="s">
        <v>154</v>
      </c>
      <c r="AH92" s="46" t="str">
        <f t="shared" si="24"/>
        <v>500000000|2500000000</v>
      </c>
      <c r="AI92" s="38" t="str">
        <f t="shared" si="25"/>
        <v>5000000000|10000000000</v>
      </c>
      <c r="AJ92" s="38">
        <v>0</v>
      </c>
      <c r="AK92" s="38">
        <v>500</v>
      </c>
      <c r="AL92" s="38">
        <v>1</v>
      </c>
      <c r="AM92" s="38"/>
      <c r="AN92" s="38">
        <v>212</v>
      </c>
      <c r="AO92" s="38">
        <v>1</v>
      </c>
      <c r="AP92" s="38" t="s">
        <v>147</v>
      </c>
      <c r="AQ92" s="38">
        <v>0</v>
      </c>
      <c r="AR92" s="38">
        <v>0</v>
      </c>
      <c r="AS92" s="38">
        <v>1</v>
      </c>
      <c r="AT92" s="38">
        <v>1</v>
      </c>
      <c r="AU92" s="38">
        <v>100</v>
      </c>
      <c r="AV92" s="38">
        <v>0</v>
      </c>
      <c r="AW92" s="38">
        <v>0</v>
      </c>
      <c r="AX92" s="60">
        <v>100</v>
      </c>
      <c r="AY92" s="61"/>
      <c r="AZ92" s="61"/>
      <c r="BA92" s="62"/>
      <c r="BE92" s="24">
        <v>48</v>
      </c>
      <c r="BF92" s="24">
        <v>1</v>
      </c>
      <c r="BI92" s="75"/>
      <c r="BJ92" s="75"/>
      <c r="BK92" s="75"/>
      <c r="BL92" s="75"/>
      <c r="BM92" s="75"/>
      <c r="BN92" s="75"/>
      <c r="BO92" s="75"/>
      <c r="BP92" s="75"/>
      <c r="BQ92" s="75"/>
      <c r="BR92" s="75"/>
      <c r="BS92" s="75"/>
    </row>
    <row r="93" s="25" customFormat="1" spans="1:71">
      <c r="A93" s="39">
        <v>2130001</v>
      </c>
      <c r="B93" s="39" t="s">
        <v>229</v>
      </c>
      <c r="C93" s="39" t="s">
        <v>143</v>
      </c>
      <c r="D93" s="39">
        <v>213</v>
      </c>
      <c r="E93" s="39">
        <v>0</v>
      </c>
      <c r="F93" s="39">
        <v>1</v>
      </c>
      <c r="G93" s="39">
        <v>21300</v>
      </c>
      <c r="H93" s="39">
        <v>2</v>
      </c>
      <c r="I93" s="39">
        <v>1</v>
      </c>
      <c r="J93" s="38">
        <v>0</v>
      </c>
      <c r="K93" s="38">
        <v>0</v>
      </c>
      <c r="L93" s="39">
        <v>0</v>
      </c>
      <c r="M93" s="39">
        <v>3</v>
      </c>
      <c r="N93" s="39">
        <v>0</v>
      </c>
      <c r="O93" s="39">
        <v>0</v>
      </c>
      <c r="P93" s="39">
        <v>0</v>
      </c>
      <c r="Q93" s="39">
        <v>44001</v>
      </c>
      <c r="R93" s="47">
        <v>250000</v>
      </c>
      <c r="S93" s="47">
        <v>0</v>
      </c>
      <c r="T93" s="39">
        <v>0</v>
      </c>
      <c r="U93" s="47">
        <v>250000</v>
      </c>
      <c r="V93" s="47">
        <v>5000</v>
      </c>
      <c r="W93" s="39">
        <v>46000</v>
      </c>
      <c r="X93" s="47">
        <v>5000</v>
      </c>
      <c r="Y93" s="39">
        <v>1</v>
      </c>
      <c r="Z93" s="53">
        <v>0</v>
      </c>
      <c r="AA93" s="39">
        <v>0</v>
      </c>
      <c r="AB93" s="39">
        <v>0</v>
      </c>
      <c r="AC93" s="39">
        <v>0</v>
      </c>
      <c r="AD93" s="39"/>
      <c r="AE93" s="39"/>
      <c r="AF93" s="39">
        <v>0</v>
      </c>
      <c r="AG93" s="47" t="s">
        <v>154</v>
      </c>
      <c r="AH93" s="47" t="s">
        <v>230</v>
      </c>
      <c r="AI93" s="39" t="s">
        <v>231</v>
      </c>
      <c r="AJ93" s="39">
        <v>0</v>
      </c>
      <c r="AK93" s="39">
        <v>500</v>
      </c>
      <c r="AL93" s="39">
        <v>1</v>
      </c>
      <c r="AM93" s="39"/>
      <c r="AN93" s="39">
        <v>213</v>
      </c>
      <c r="AO93" s="39">
        <v>1</v>
      </c>
      <c r="AP93" s="39" t="s">
        <v>147</v>
      </c>
      <c r="AQ93" s="39">
        <v>0</v>
      </c>
      <c r="AR93" s="39">
        <v>0</v>
      </c>
      <c r="AS93" s="39">
        <v>1</v>
      </c>
      <c r="AT93" s="39">
        <v>1</v>
      </c>
      <c r="AU93" s="39">
        <v>100</v>
      </c>
      <c r="AV93" s="39">
        <v>0</v>
      </c>
      <c r="AW93" s="39">
        <v>0</v>
      </c>
      <c r="AX93" s="39">
        <v>100</v>
      </c>
      <c r="AY93" s="63"/>
      <c r="AZ93" s="63"/>
      <c r="BA93" s="64"/>
      <c r="BE93" s="25">
        <v>48</v>
      </c>
      <c r="BF93" s="25">
        <v>1</v>
      </c>
      <c r="BI93" s="76"/>
      <c r="BJ93" s="76"/>
      <c r="BK93" s="76"/>
      <c r="BL93" s="76"/>
      <c r="BM93" s="76"/>
      <c r="BN93" s="76"/>
      <c r="BO93" s="76"/>
      <c r="BP93" s="76"/>
      <c r="BQ93" s="76"/>
      <c r="BR93" s="76"/>
      <c r="BS93" s="76"/>
    </row>
    <row r="94" s="25" customFormat="1" spans="1:71">
      <c r="A94" s="39">
        <v>2130002</v>
      </c>
      <c r="B94" s="39" t="s">
        <v>229</v>
      </c>
      <c r="C94" s="39" t="s">
        <v>232</v>
      </c>
      <c r="D94" s="39">
        <v>213</v>
      </c>
      <c r="E94" s="39">
        <v>0</v>
      </c>
      <c r="F94" s="39">
        <v>1</v>
      </c>
      <c r="G94" s="39">
        <v>21300</v>
      </c>
      <c r="H94" s="39">
        <v>2</v>
      </c>
      <c r="I94" s="39">
        <v>2</v>
      </c>
      <c r="J94" s="38">
        <v>0</v>
      </c>
      <c r="K94" s="38">
        <v>0</v>
      </c>
      <c r="L94" s="39">
        <v>0</v>
      </c>
      <c r="M94" s="39">
        <v>3</v>
      </c>
      <c r="N94" s="39">
        <v>0</v>
      </c>
      <c r="O94" s="39">
        <v>0</v>
      </c>
      <c r="P94" s="39">
        <v>0</v>
      </c>
      <c r="Q94" s="39">
        <v>44001</v>
      </c>
      <c r="R94" s="47">
        <v>1000000</v>
      </c>
      <c r="S94" s="47">
        <v>0</v>
      </c>
      <c r="T94" s="39">
        <v>0</v>
      </c>
      <c r="U94" s="47">
        <v>1000000</v>
      </c>
      <c r="V94" s="47">
        <v>20000</v>
      </c>
      <c r="W94" s="39">
        <v>46000</v>
      </c>
      <c r="X94" s="47">
        <v>20000</v>
      </c>
      <c r="Y94" s="39">
        <v>1</v>
      </c>
      <c r="Z94" s="53">
        <v>0</v>
      </c>
      <c r="AA94" s="39">
        <v>0</v>
      </c>
      <c r="AB94" s="39">
        <v>0</v>
      </c>
      <c r="AC94" s="39">
        <v>0</v>
      </c>
      <c r="AD94" s="39"/>
      <c r="AE94" s="39"/>
      <c r="AF94" s="39">
        <v>0</v>
      </c>
      <c r="AG94" s="47" t="s">
        <v>154</v>
      </c>
      <c r="AH94" s="47" t="s">
        <v>159</v>
      </c>
      <c r="AI94" s="39" t="s">
        <v>160</v>
      </c>
      <c r="AJ94" s="39">
        <v>0</v>
      </c>
      <c r="AK94" s="39">
        <v>500</v>
      </c>
      <c r="AL94" s="39">
        <v>1</v>
      </c>
      <c r="AM94" s="39"/>
      <c r="AN94" s="39">
        <v>213</v>
      </c>
      <c r="AO94" s="39">
        <v>1</v>
      </c>
      <c r="AP94" s="39" t="s">
        <v>147</v>
      </c>
      <c r="AQ94" s="39">
        <v>0</v>
      </c>
      <c r="AR94" s="39">
        <v>0</v>
      </c>
      <c r="AS94" s="39">
        <v>1</v>
      </c>
      <c r="AT94" s="39">
        <v>1</v>
      </c>
      <c r="AU94" s="39">
        <v>100</v>
      </c>
      <c r="AV94" s="39">
        <v>0</v>
      </c>
      <c r="AW94" s="39">
        <v>0</v>
      </c>
      <c r="AX94" s="39">
        <v>100</v>
      </c>
      <c r="AY94" s="63"/>
      <c r="AZ94" s="63"/>
      <c r="BA94" s="64"/>
      <c r="BE94" s="25">
        <v>48</v>
      </c>
      <c r="BF94" s="25">
        <v>1</v>
      </c>
      <c r="BI94" s="76"/>
      <c r="BJ94" s="76"/>
      <c r="BK94" s="76"/>
      <c r="BL94" s="76"/>
      <c r="BM94" s="76"/>
      <c r="BN94" s="76"/>
      <c r="BO94" s="76"/>
      <c r="BP94" s="76"/>
      <c r="BQ94" s="76"/>
      <c r="BR94" s="76"/>
      <c r="BS94" s="76"/>
    </row>
    <row r="95" s="25" customFormat="1" spans="1:71">
      <c r="A95" s="39">
        <v>2130003</v>
      </c>
      <c r="B95" s="39" t="s">
        <v>229</v>
      </c>
      <c r="C95" s="39" t="s">
        <v>233</v>
      </c>
      <c r="D95" s="39">
        <v>213</v>
      </c>
      <c r="E95" s="39">
        <v>0</v>
      </c>
      <c r="F95" s="39">
        <v>1</v>
      </c>
      <c r="G95" s="39">
        <v>21300</v>
      </c>
      <c r="H95" s="39">
        <v>2</v>
      </c>
      <c r="I95" s="39">
        <v>3</v>
      </c>
      <c r="J95" s="38">
        <v>0</v>
      </c>
      <c r="K95" s="38">
        <v>0</v>
      </c>
      <c r="L95" s="39">
        <v>0</v>
      </c>
      <c r="M95" s="39">
        <v>3</v>
      </c>
      <c r="N95" s="39">
        <v>0</v>
      </c>
      <c r="O95" s="39">
        <v>0</v>
      </c>
      <c r="P95" s="39">
        <v>0</v>
      </c>
      <c r="Q95" s="39">
        <v>44001</v>
      </c>
      <c r="R95" s="47">
        <v>5000000</v>
      </c>
      <c r="S95" s="47">
        <v>0</v>
      </c>
      <c r="T95" s="39">
        <v>0</v>
      </c>
      <c r="U95" s="47">
        <v>5000000</v>
      </c>
      <c r="V95" s="47">
        <v>100000</v>
      </c>
      <c r="W95" s="39">
        <v>46000</v>
      </c>
      <c r="X95" s="47">
        <v>100000</v>
      </c>
      <c r="Y95" s="39">
        <v>1</v>
      </c>
      <c r="Z95" s="53">
        <v>0</v>
      </c>
      <c r="AA95" s="39">
        <v>0</v>
      </c>
      <c r="AB95" s="39">
        <v>0</v>
      </c>
      <c r="AC95" s="39">
        <v>0</v>
      </c>
      <c r="AD95" s="39"/>
      <c r="AE95" s="39"/>
      <c r="AF95" s="39">
        <v>0</v>
      </c>
      <c r="AG95" s="47" t="s">
        <v>154</v>
      </c>
      <c r="AH95" s="47" t="s">
        <v>234</v>
      </c>
      <c r="AI95" s="39" t="s">
        <v>235</v>
      </c>
      <c r="AJ95" s="39">
        <v>0</v>
      </c>
      <c r="AK95" s="39">
        <v>500</v>
      </c>
      <c r="AL95" s="39">
        <v>1</v>
      </c>
      <c r="AM95" s="39"/>
      <c r="AN95" s="39">
        <v>213</v>
      </c>
      <c r="AO95" s="39">
        <v>1</v>
      </c>
      <c r="AP95" s="39" t="s">
        <v>147</v>
      </c>
      <c r="AQ95" s="39">
        <v>0</v>
      </c>
      <c r="AR95" s="39">
        <v>0</v>
      </c>
      <c r="AS95" s="39">
        <v>1</v>
      </c>
      <c r="AT95" s="39">
        <v>1</v>
      </c>
      <c r="AU95" s="39">
        <v>100</v>
      </c>
      <c r="AV95" s="39">
        <v>0</v>
      </c>
      <c r="AW95" s="39">
        <v>0</v>
      </c>
      <c r="AX95" s="39">
        <v>100</v>
      </c>
      <c r="AY95" s="63"/>
      <c r="AZ95" s="63"/>
      <c r="BA95" s="64"/>
      <c r="BE95" s="25">
        <v>48</v>
      </c>
      <c r="BF95" s="25">
        <v>1</v>
      </c>
      <c r="BI95" s="76"/>
      <c r="BJ95" s="76"/>
      <c r="BK95" s="76"/>
      <c r="BL95" s="76"/>
      <c r="BM95" s="76"/>
      <c r="BN95" s="76"/>
      <c r="BO95" s="76"/>
      <c r="BP95" s="76"/>
      <c r="BQ95" s="76"/>
      <c r="BR95" s="76"/>
      <c r="BS95" s="76"/>
    </row>
    <row r="96" s="24" customFormat="1" spans="1:71">
      <c r="A96" s="38">
        <v>2140001</v>
      </c>
      <c r="B96" s="38" t="s">
        <v>236</v>
      </c>
      <c r="C96" s="38" t="s">
        <v>143</v>
      </c>
      <c r="D96" s="38">
        <v>214</v>
      </c>
      <c r="E96" s="38">
        <v>0</v>
      </c>
      <c r="F96" s="38">
        <v>1</v>
      </c>
      <c r="G96" s="38">
        <v>21400</v>
      </c>
      <c r="H96" s="38">
        <v>2</v>
      </c>
      <c r="I96" s="38">
        <v>1</v>
      </c>
      <c r="J96" s="38">
        <v>0</v>
      </c>
      <c r="K96" s="38">
        <v>0</v>
      </c>
      <c r="L96" s="38">
        <v>0</v>
      </c>
      <c r="M96" s="38">
        <v>3</v>
      </c>
      <c r="N96" s="38">
        <v>0</v>
      </c>
      <c r="O96" s="38">
        <v>0</v>
      </c>
      <c r="P96" s="38">
        <v>0</v>
      </c>
      <c r="Q96" s="38">
        <v>44001</v>
      </c>
      <c r="R96" s="46">
        <v>250000</v>
      </c>
      <c r="S96" s="46">
        <v>0</v>
      </c>
      <c r="T96" s="38">
        <v>0</v>
      </c>
      <c r="U96" s="46">
        <v>250000</v>
      </c>
      <c r="V96" s="46">
        <v>5000</v>
      </c>
      <c r="W96" s="38">
        <v>46000</v>
      </c>
      <c r="X96" s="46">
        <v>5000</v>
      </c>
      <c r="Y96" s="38">
        <v>1</v>
      </c>
      <c r="Z96" s="52">
        <v>0</v>
      </c>
      <c r="AA96" s="38">
        <v>0</v>
      </c>
      <c r="AB96" s="38">
        <v>0</v>
      </c>
      <c r="AC96" s="38">
        <v>0</v>
      </c>
      <c r="AD96" s="38"/>
      <c r="AE96" s="38"/>
      <c r="AF96" s="38">
        <v>0</v>
      </c>
      <c r="AG96" s="46" t="s">
        <v>154</v>
      </c>
      <c r="AH96" s="46" t="s">
        <v>230</v>
      </c>
      <c r="AI96" s="38" t="s">
        <v>231</v>
      </c>
      <c r="AJ96" s="38">
        <v>0</v>
      </c>
      <c r="AK96" s="38">
        <v>500</v>
      </c>
      <c r="AL96" s="38">
        <v>1</v>
      </c>
      <c r="AM96" s="38"/>
      <c r="AN96" s="38">
        <v>214</v>
      </c>
      <c r="AO96" s="38">
        <v>1</v>
      </c>
      <c r="AP96" s="38" t="s">
        <v>147</v>
      </c>
      <c r="AQ96" s="38">
        <v>0</v>
      </c>
      <c r="AR96" s="38">
        <v>0</v>
      </c>
      <c r="AS96" s="38">
        <v>1</v>
      </c>
      <c r="AT96" s="38">
        <v>1</v>
      </c>
      <c r="AU96" s="38">
        <v>100</v>
      </c>
      <c r="AV96" s="38">
        <v>0</v>
      </c>
      <c r="AW96" s="38">
        <v>0</v>
      </c>
      <c r="AX96" s="60">
        <v>100</v>
      </c>
      <c r="AY96" s="61"/>
      <c r="AZ96" s="61"/>
      <c r="BA96" s="62"/>
      <c r="BE96" s="24">
        <v>48</v>
      </c>
      <c r="BF96" s="24">
        <v>1</v>
      </c>
      <c r="BI96" s="75"/>
      <c r="BJ96" s="75"/>
      <c r="BK96" s="75"/>
      <c r="BL96" s="75"/>
      <c r="BM96" s="75"/>
      <c r="BN96" s="75"/>
      <c r="BO96" s="75"/>
      <c r="BP96" s="75"/>
      <c r="BQ96" s="75"/>
      <c r="BR96" s="75"/>
      <c r="BS96" s="75"/>
    </row>
    <row r="97" s="24" customFormat="1" spans="1:71">
      <c r="A97" s="38">
        <v>2140002</v>
      </c>
      <c r="B97" s="38" t="s">
        <v>236</v>
      </c>
      <c r="C97" s="38" t="s">
        <v>232</v>
      </c>
      <c r="D97" s="38">
        <v>214</v>
      </c>
      <c r="E97" s="38">
        <v>0</v>
      </c>
      <c r="F97" s="38">
        <v>1</v>
      </c>
      <c r="G97" s="38">
        <v>21400</v>
      </c>
      <c r="H97" s="38">
        <v>2</v>
      </c>
      <c r="I97" s="38">
        <v>2</v>
      </c>
      <c r="J97" s="38">
        <v>0</v>
      </c>
      <c r="K97" s="38">
        <v>0</v>
      </c>
      <c r="L97" s="38">
        <v>0</v>
      </c>
      <c r="M97" s="38">
        <v>3</v>
      </c>
      <c r="N97" s="38">
        <v>0</v>
      </c>
      <c r="O97" s="38">
        <v>0</v>
      </c>
      <c r="P97" s="38">
        <v>0</v>
      </c>
      <c r="Q97" s="38">
        <v>44001</v>
      </c>
      <c r="R97" s="46">
        <v>1000000</v>
      </c>
      <c r="S97" s="46">
        <v>0</v>
      </c>
      <c r="T97" s="38">
        <v>0</v>
      </c>
      <c r="U97" s="46">
        <v>1000000</v>
      </c>
      <c r="V97" s="46">
        <v>20000</v>
      </c>
      <c r="W97" s="38">
        <v>46000</v>
      </c>
      <c r="X97" s="46">
        <v>20000</v>
      </c>
      <c r="Y97" s="38">
        <v>1</v>
      </c>
      <c r="Z97" s="52">
        <v>0</v>
      </c>
      <c r="AA97" s="38">
        <v>0</v>
      </c>
      <c r="AB97" s="38">
        <v>0</v>
      </c>
      <c r="AC97" s="38">
        <v>0</v>
      </c>
      <c r="AD97" s="38"/>
      <c r="AE97" s="38"/>
      <c r="AF97" s="38">
        <v>0</v>
      </c>
      <c r="AG97" s="46" t="s">
        <v>154</v>
      </c>
      <c r="AH97" s="46" t="s">
        <v>159</v>
      </c>
      <c r="AI97" s="38" t="s">
        <v>160</v>
      </c>
      <c r="AJ97" s="38">
        <v>0</v>
      </c>
      <c r="AK97" s="38">
        <v>500</v>
      </c>
      <c r="AL97" s="38">
        <v>1</v>
      </c>
      <c r="AM97" s="38"/>
      <c r="AN97" s="38">
        <v>214</v>
      </c>
      <c r="AO97" s="38">
        <v>1</v>
      </c>
      <c r="AP97" s="38" t="s">
        <v>147</v>
      </c>
      <c r="AQ97" s="38">
        <v>0</v>
      </c>
      <c r="AR97" s="38">
        <v>0</v>
      </c>
      <c r="AS97" s="38">
        <v>1</v>
      </c>
      <c r="AT97" s="38">
        <v>1</v>
      </c>
      <c r="AU97" s="38">
        <v>100</v>
      </c>
      <c r="AV97" s="38">
        <v>0</v>
      </c>
      <c r="AW97" s="38">
        <v>0</v>
      </c>
      <c r="AX97" s="60">
        <v>100</v>
      </c>
      <c r="AY97" s="61"/>
      <c r="AZ97" s="61"/>
      <c r="BA97" s="62"/>
      <c r="BE97" s="24">
        <v>48</v>
      </c>
      <c r="BF97" s="24">
        <v>1</v>
      </c>
      <c r="BI97" s="75"/>
      <c r="BJ97" s="75"/>
      <c r="BK97" s="75"/>
      <c r="BL97" s="75"/>
      <c r="BM97" s="75"/>
      <c r="BN97" s="75"/>
      <c r="BO97" s="75"/>
      <c r="BP97" s="75"/>
      <c r="BQ97" s="75"/>
      <c r="BR97" s="75"/>
      <c r="BS97" s="75"/>
    </row>
    <row r="98" s="24" customFormat="1" spans="1:71">
      <c r="A98" s="38">
        <v>2140003</v>
      </c>
      <c r="B98" s="38" t="s">
        <v>236</v>
      </c>
      <c r="C98" s="38" t="s">
        <v>233</v>
      </c>
      <c r="D98" s="38">
        <v>214</v>
      </c>
      <c r="E98" s="38">
        <v>0</v>
      </c>
      <c r="F98" s="38">
        <v>1</v>
      </c>
      <c r="G98" s="38">
        <v>21400</v>
      </c>
      <c r="H98" s="38">
        <v>2</v>
      </c>
      <c r="I98" s="38">
        <v>3</v>
      </c>
      <c r="J98" s="38">
        <v>0</v>
      </c>
      <c r="K98" s="38">
        <v>0</v>
      </c>
      <c r="L98" s="38">
        <v>0</v>
      </c>
      <c r="M98" s="38">
        <v>3</v>
      </c>
      <c r="N98" s="38">
        <v>0</v>
      </c>
      <c r="O98" s="38">
        <v>0</v>
      </c>
      <c r="P98" s="38">
        <v>0</v>
      </c>
      <c r="Q98" s="38">
        <v>44001</v>
      </c>
      <c r="R98" s="46">
        <v>5000000</v>
      </c>
      <c r="S98" s="46">
        <v>0</v>
      </c>
      <c r="T98" s="38">
        <v>0</v>
      </c>
      <c r="U98" s="46">
        <v>5000000</v>
      </c>
      <c r="V98" s="46">
        <v>100000</v>
      </c>
      <c r="W98" s="38">
        <v>46000</v>
      </c>
      <c r="X98" s="46">
        <v>100000</v>
      </c>
      <c r="Y98" s="38">
        <v>1</v>
      </c>
      <c r="Z98" s="52">
        <v>0</v>
      </c>
      <c r="AA98" s="38">
        <v>0</v>
      </c>
      <c r="AB98" s="38">
        <v>0</v>
      </c>
      <c r="AC98" s="38">
        <v>0</v>
      </c>
      <c r="AD98" s="38"/>
      <c r="AE98" s="38"/>
      <c r="AF98" s="38">
        <v>0</v>
      </c>
      <c r="AG98" s="46" t="s">
        <v>154</v>
      </c>
      <c r="AH98" s="46" t="s">
        <v>234</v>
      </c>
      <c r="AI98" s="38" t="s">
        <v>235</v>
      </c>
      <c r="AJ98" s="38">
        <v>0</v>
      </c>
      <c r="AK98" s="38">
        <v>500</v>
      </c>
      <c r="AL98" s="38">
        <v>1</v>
      </c>
      <c r="AM98" s="38"/>
      <c r="AN98" s="38">
        <v>214</v>
      </c>
      <c r="AO98" s="38">
        <v>1</v>
      </c>
      <c r="AP98" s="38" t="s">
        <v>147</v>
      </c>
      <c r="AQ98" s="38">
        <v>0</v>
      </c>
      <c r="AR98" s="38">
        <v>0</v>
      </c>
      <c r="AS98" s="38">
        <v>1</v>
      </c>
      <c r="AT98" s="38">
        <v>1</v>
      </c>
      <c r="AU98" s="38">
        <v>100</v>
      </c>
      <c r="AV98" s="38">
        <v>0</v>
      </c>
      <c r="AW98" s="38">
        <v>0</v>
      </c>
      <c r="AX98" s="60">
        <v>100</v>
      </c>
      <c r="AY98" s="61"/>
      <c r="AZ98" s="61"/>
      <c r="BA98" s="62"/>
      <c r="BE98" s="24">
        <v>48</v>
      </c>
      <c r="BF98" s="24">
        <v>1</v>
      </c>
      <c r="BI98" s="75"/>
      <c r="BJ98" s="75"/>
      <c r="BK98" s="75"/>
      <c r="BL98" s="75"/>
      <c r="BM98" s="75"/>
      <c r="BN98" s="75"/>
      <c r="BO98" s="75"/>
      <c r="BP98" s="75"/>
      <c r="BQ98" s="75"/>
      <c r="BR98" s="75"/>
      <c r="BS98" s="75"/>
    </row>
    <row r="99" s="25" customFormat="1" spans="1:71">
      <c r="A99" s="39">
        <v>6060001</v>
      </c>
      <c r="B99" s="39" t="s">
        <v>237</v>
      </c>
      <c r="C99" s="39" t="s">
        <v>238</v>
      </c>
      <c r="D99" s="39">
        <v>606</v>
      </c>
      <c r="E99" s="39">
        <v>0</v>
      </c>
      <c r="F99" s="39">
        <v>0</v>
      </c>
      <c r="G99" s="39">
        <v>60600</v>
      </c>
      <c r="H99" s="39">
        <v>6</v>
      </c>
      <c r="I99" s="39">
        <v>1</v>
      </c>
      <c r="J99" s="39">
        <v>0</v>
      </c>
      <c r="K99" s="39">
        <v>0</v>
      </c>
      <c r="L99" s="39">
        <v>0</v>
      </c>
      <c r="M99" s="39">
        <v>3</v>
      </c>
      <c r="N99" s="39">
        <v>0</v>
      </c>
      <c r="O99" s="39">
        <v>0</v>
      </c>
      <c r="P99" s="39">
        <v>0</v>
      </c>
      <c r="Q99" s="39">
        <v>60600</v>
      </c>
      <c r="R99" s="47">
        <v>0</v>
      </c>
      <c r="S99" s="47">
        <v>0</v>
      </c>
      <c r="T99" s="39">
        <v>0</v>
      </c>
      <c r="U99" s="47">
        <v>0</v>
      </c>
      <c r="V99" s="47">
        <v>0</v>
      </c>
      <c r="W99" s="39">
        <v>0</v>
      </c>
      <c r="X99" s="47">
        <v>0</v>
      </c>
      <c r="Y99" s="39">
        <v>0</v>
      </c>
      <c r="Z99" s="53">
        <v>0</v>
      </c>
      <c r="AA99" s="39">
        <v>0</v>
      </c>
      <c r="AB99" s="39">
        <v>0</v>
      </c>
      <c r="AC99" s="39">
        <v>0</v>
      </c>
      <c r="AD99" s="39"/>
      <c r="AE99" s="39"/>
      <c r="AF99" s="39">
        <v>0</v>
      </c>
      <c r="AG99" s="47" t="s">
        <v>201</v>
      </c>
      <c r="AH99" s="47" t="s">
        <v>220</v>
      </c>
      <c r="AI99" s="47" t="s">
        <v>208</v>
      </c>
      <c r="AJ99" s="39">
        <v>0</v>
      </c>
      <c r="AK99" s="39">
        <v>0</v>
      </c>
      <c r="AL99" s="39">
        <v>1</v>
      </c>
      <c r="AM99" s="39"/>
      <c r="AN99" s="39">
        <v>606</v>
      </c>
      <c r="AO99" s="39">
        <v>7</v>
      </c>
      <c r="AP99" s="39" t="s">
        <v>147</v>
      </c>
      <c r="AQ99" s="39">
        <v>0</v>
      </c>
      <c r="AR99" s="39">
        <v>0</v>
      </c>
      <c r="AS99" s="39">
        <v>0</v>
      </c>
      <c r="AT99" s="39">
        <v>1</v>
      </c>
      <c r="AU99" s="39">
        <v>100</v>
      </c>
      <c r="AV99" s="39">
        <v>0</v>
      </c>
      <c r="AW99" s="39">
        <v>0</v>
      </c>
      <c r="AX99" s="39">
        <v>100</v>
      </c>
      <c r="AY99" s="63"/>
      <c r="AZ99" s="63"/>
      <c r="BA99" s="64"/>
      <c r="BI99" s="76"/>
      <c r="BJ99" s="76"/>
      <c r="BK99" s="76"/>
      <c r="BL99" s="76"/>
      <c r="BM99" s="76"/>
      <c r="BN99" s="76"/>
      <c r="BO99" s="76"/>
      <c r="BP99" s="76"/>
      <c r="BQ99" s="76"/>
      <c r="BR99" s="76"/>
      <c r="BS99" s="76"/>
    </row>
    <row r="100" s="24" customFormat="1" spans="1:71">
      <c r="A100" s="38">
        <v>6070001</v>
      </c>
      <c r="B100" s="38" t="s">
        <v>239</v>
      </c>
      <c r="C100" s="38" t="s">
        <v>240</v>
      </c>
      <c r="D100" s="38">
        <v>607</v>
      </c>
      <c r="E100" s="38">
        <v>0</v>
      </c>
      <c r="F100" s="38">
        <v>0</v>
      </c>
      <c r="G100" s="38">
        <v>60700</v>
      </c>
      <c r="H100" s="38">
        <v>1</v>
      </c>
      <c r="I100" s="38">
        <v>1</v>
      </c>
      <c r="J100" s="38">
        <v>0</v>
      </c>
      <c r="K100" s="38">
        <v>0</v>
      </c>
      <c r="L100" s="38">
        <v>0</v>
      </c>
      <c r="M100" s="38">
        <v>3</v>
      </c>
      <c r="N100" s="38">
        <v>0</v>
      </c>
      <c r="O100" s="38">
        <v>0</v>
      </c>
      <c r="P100" s="38">
        <v>0</v>
      </c>
      <c r="Q100" s="38">
        <v>60700</v>
      </c>
      <c r="R100" s="46">
        <v>0</v>
      </c>
      <c r="S100" s="46">
        <v>0</v>
      </c>
      <c r="T100" s="38">
        <v>0</v>
      </c>
      <c r="U100" s="46">
        <v>0</v>
      </c>
      <c r="V100" s="46">
        <v>1000000</v>
      </c>
      <c r="W100" s="38">
        <v>0</v>
      </c>
      <c r="X100" s="46">
        <v>0</v>
      </c>
      <c r="Y100" s="38">
        <v>0</v>
      </c>
      <c r="Z100" s="52">
        <v>0</v>
      </c>
      <c r="AA100" s="38">
        <v>0</v>
      </c>
      <c r="AB100" s="38">
        <v>100000000</v>
      </c>
      <c r="AC100" s="38">
        <v>0</v>
      </c>
      <c r="AD100" s="38"/>
      <c r="AE100" s="38"/>
      <c r="AF100" s="38">
        <v>0</v>
      </c>
      <c r="AG100" s="46" t="s">
        <v>201</v>
      </c>
      <c r="AH100" s="46" t="s">
        <v>220</v>
      </c>
      <c r="AI100" s="46" t="s">
        <v>208</v>
      </c>
      <c r="AJ100" s="38">
        <v>1000000</v>
      </c>
      <c r="AK100" s="38">
        <v>0</v>
      </c>
      <c r="AL100" s="38">
        <v>1</v>
      </c>
      <c r="AM100" s="38"/>
      <c r="AN100" s="38">
        <v>607</v>
      </c>
      <c r="AO100" s="38">
        <v>1</v>
      </c>
      <c r="AP100" s="38" t="s">
        <v>147</v>
      </c>
      <c r="AQ100" s="38">
        <v>0</v>
      </c>
      <c r="AR100" s="38">
        <v>0</v>
      </c>
      <c r="AS100" s="38">
        <v>1</v>
      </c>
      <c r="AT100" s="38">
        <v>0</v>
      </c>
      <c r="AU100" s="38">
        <v>100</v>
      </c>
      <c r="AV100" s="38">
        <v>0</v>
      </c>
      <c r="AW100" s="38">
        <v>0</v>
      </c>
      <c r="AX100" s="60">
        <v>100</v>
      </c>
      <c r="AY100" s="61"/>
      <c r="AZ100" s="61"/>
      <c r="BA100" s="62"/>
      <c r="BI100" s="75"/>
      <c r="BJ100" s="75"/>
      <c r="BK100" s="75"/>
      <c r="BL100" s="75"/>
      <c r="BM100" s="75"/>
      <c r="BN100" s="75"/>
      <c r="BO100" s="75"/>
      <c r="BP100" s="75"/>
      <c r="BQ100" s="75"/>
      <c r="BR100" s="75"/>
      <c r="BS100" s="75"/>
    </row>
    <row r="101" s="30" customFormat="1" ht="15" customHeight="1" spans="1:50">
      <c r="A101" s="30">
        <v>3010001</v>
      </c>
      <c r="B101" s="30" t="s">
        <v>241</v>
      </c>
      <c r="C101" s="30" t="s">
        <v>143</v>
      </c>
      <c r="D101" s="30">
        <v>301</v>
      </c>
      <c r="E101" s="30">
        <v>0</v>
      </c>
      <c r="F101" s="80">
        <v>0</v>
      </c>
      <c r="G101" s="30">
        <v>30100</v>
      </c>
      <c r="H101" s="30">
        <v>3</v>
      </c>
      <c r="I101" s="30">
        <v>1</v>
      </c>
      <c r="J101" s="80">
        <v>0</v>
      </c>
      <c r="K101" s="80">
        <v>0</v>
      </c>
      <c r="L101" s="30">
        <v>0</v>
      </c>
      <c r="M101" s="30">
        <v>2</v>
      </c>
      <c r="N101" s="30">
        <v>0</v>
      </c>
      <c r="O101" s="84">
        <v>0</v>
      </c>
      <c r="P101" s="30">
        <v>0</v>
      </c>
      <c r="Q101" s="30">
        <v>79000</v>
      </c>
      <c r="R101" s="30">
        <v>500000</v>
      </c>
      <c r="S101" s="30">
        <v>0</v>
      </c>
      <c r="T101" s="30">
        <v>0</v>
      </c>
      <c r="U101" s="30">
        <v>800</v>
      </c>
      <c r="V101" s="30">
        <v>1000</v>
      </c>
      <c r="W101" s="30">
        <v>79000</v>
      </c>
      <c r="X101" s="87" t="s">
        <v>242</v>
      </c>
      <c r="Y101" s="30">
        <v>0</v>
      </c>
      <c r="Z101" s="30">
        <v>0</v>
      </c>
      <c r="AA101" s="30">
        <v>0</v>
      </c>
      <c r="AB101" s="30">
        <v>0</v>
      </c>
      <c r="AC101" s="30">
        <v>0</v>
      </c>
      <c r="AD101" s="80"/>
      <c r="AE101" s="80"/>
      <c r="AF101" s="30" t="s">
        <v>243</v>
      </c>
      <c r="AG101" s="30">
        <v>0</v>
      </c>
      <c r="AH101" s="30"/>
      <c r="AI101" s="30"/>
      <c r="AJ101" s="30">
        <v>0</v>
      </c>
      <c r="AK101" s="30">
        <v>0</v>
      </c>
      <c r="AL101" s="30">
        <v>0</v>
      </c>
      <c r="AN101" s="30">
        <v>301</v>
      </c>
      <c r="AO101" s="30">
        <v>2</v>
      </c>
      <c r="AP101" s="30" t="s">
        <v>147</v>
      </c>
      <c r="AQ101" s="30">
        <v>0</v>
      </c>
      <c r="AR101" s="30">
        <v>0</v>
      </c>
      <c r="AS101" s="30">
        <v>0</v>
      </c>
      <c r="AT101" s="30">
        <v>0</v>
      </c>
      <c r="AU101" s="30">
        <v>100</v>
      </c>
      <c r="AV101" s="30">
        <v>0</v>
      </c>
      <c r="AW101" s="30">
        <v>0</v>
      </c>
      <c r="AX101" s="30">
        <v>100</v>
      </c>
    </row>
    <row r="102" s="30" customFormat="1" ht="15" customHeight="1" spans="1:50">
      <c r="A102" s="30">
        <v>3010002</v>
      </c>
      <c r="B102" s="30" t="s">
        <v>241</v>
      </c>
      <c r="C102" s="30" t="s">
        <v>244</v>
      </c>
      <c r="D102" s="30">
        <v>301</v>
      </c>
      <c r="E102" s="30">
        <v>0</v>
      </c>
      <c r="F102" s="80">
        <v>0</v>
      </c>
      <c r="G102" s="30">
        <v>30100</v>
      </c>
      <c r="H102" s="30">
        <v>3</v>
      </c>
      <c r="I102" s="30">
        <v>2</v>
      </c>
      <c r="J102" s="80">
        <v>0</v>
      </c>
      <c r="K102" s="80">
        <v>0</v>
      </c>
      <c r="L102" s="30">
        <v>0</v>
      </c>
      <c r="M102" s="30">
        <v>2</v>
      </c>
      <c r="N102" s="30">
        <v>0</v>
      </c>
      <c r="O102" s="84">
        <v>0</v>
      </c>
      <c r="P102" s="30">
        <v>0</v>
      </c>
      <c r="Q102" s="30">
        <v>79000</v>
      </c>
      <c r="R102" s="30">
        <v>5000000</v>
      </c>
      <c r="S102" s="30">
        <v>0</v>
      </c>
      <c r="T102" s="30">
        <v>0</v>
      </c>
      <c r="U102" s="30">
        <v>2000</v>
      </c>
      <c r="V102" s="30">
        <v>10000</v>
      </c>
      <c r="W102" s="30">
        <v>79000</v>
      </c>
      <c r="X102" s="87" t="s">
        <v>245</v>
      </c>
      <c r="Y102" s="30">
        <v>0</v>
      </c>
      <c r="Z102" s="30">
        <v>0</v>
      </c>
      <c r="AA102" s="30">
        <v>0</v>
      </c>
      <c r="AB102" s="30">
        <v>0</v>
      </c>
      <c r="AC102" s="30">
        <v>0</v>
      </c>
      <c r="AD102" s="80"/>
      <c r="AE102" s="80"/>
      <c r="AF102" s="30" t="s">
        <v>246</v>
      </c>
      <c r="AG102" s="30">
        <v>0</v>
      </c>
      <c r="AH102" s="30"/>
      <c r="AI102" s="30"/>
      <c r="AJ102" s="30">
        <v>0</v>
      </c>
      <c r="AK102" s="30">
        <v>0</v>
      </c>
      <c r="AL102" s="30">
        <v>0</v>
      </c>
      <c r="AN102" s="30">
        <v>301</v>
      </c>
      <c r="AO102" s="30">
        <v>2</v>
      </c>
      <c r="AP102" s="30" t="s">
        <v>147</v>
      </c>
      <c r="AQ102" s="30">
        <v>0</v>
      </c>
      <c r="AR102" s="30">
        <v>0</v>
      </c>
      <c r="AS102" s="30">
        <v>0</v>
      </c>
      <c r="AT102" s="30">
        <v>0</v>
      </c>
      <c r="AU102" s="30">
        <v>100</v>
      </c>
      <c r="AV102" s="30">
        <v>0</v>
      </c>
      <c r="AW102" s="30">
        <v>0</v>
      </c>
      <c r="AX102" s="30">
        <v>100</v>
      </c>
    </row>
    <row r="103" s="30" customFormat="1" ht="15" customHeight="1" spans="1:50">
      <c r="A103" s="30">
        <v>3010003</v>
      </c>
      <c r="B103" s="30" t="s">
        <v>241</v>
      </c>
      <c r="C103" s="30" t="s">
        <v>168</v>
      </c>
      <c r="D103" s="30">
        <v>301</v>
      </c>
      <c r="E103" s="30">
        <v>0</v>
      </c>
      <c r="F103" s="80">
        <v>0</v>
      </c>
      <c r="G103" s="30">
        <v>30100</v>
      </c>
      <c r="H103" s="30">
        <v>3</v>
      </c>
      <c r="I103" s="30">
        <v>3</v>
      </c>
      <c r="J103" s="80">
        <v>0</v>
      </c>
      <c r="K103" s="80">
        <v>0</v>
      </c>
      <c r="L103" s="30">
        <v>0</v>
      </c>
      <c r="M103" s="30">
        <v>2</v>
      </c>
      <c r="N103" s="30">
        <v>0</v>
      </c>
      <c r="O103" s="84">
        <v>0</v>
      </c>
      <c r="P103" s="30">
        <v>0</v>
      </c>
      <c r="Q103" s="30">
        <v>79000</v>
      </c>
      <c r="R103" s="30">
        <v>25000000</v>
      </c>
      <c r="S103" s="30">
        <v>0</v>
      </c>
      <c r="T103" s="30">
        <v>0</v>
      </c>
      <c r="U103" s="30">
        <v>5000</v>
      </c>
      <c r="V103" s="30">
        <v>50000</v>
      </c>
      <c r="W103" s="30">
        <v>79000</v>
      </c>
      <c r="X103" s="87" t="s">
        <v>247</v>
      </c>
      <c r="Y103" s="30">
        <v>0</v>
      </c>
      <c r="Z103" s="30">
        <v>0</v>
      </c>
      <c r="AA103" s="30">
        <v>0</v>
      </c>
      <c r="AB103" s="30">
        <v>0</v>
      </c>
      <c r="AC103" s="30">
        <v>0</v>
      </c>
      <c r="AD103" s="80"/>
      <c r="AE103" s="80"/>
      <c r="AF103" s="30" t="s">
        <v>248</v>
      </c>
      <c r="AG103" s="30">
        <v>0</v>
      </c>
      <c r="AJ103" s="30">
        <v>0</v>
      </c>
      <c r="AK103" s="30">
        <v>0</v>
      </c>
      <c r="AL103" s="30">
        <v>0</v>
      </c>
      <c r="AN103" s="30">
        <v>301</v>
      </c>
      <c r="AO103" s="30">
        <v>2</v>
      </c>
      <c r="AP103" s="30" t="s">
        <v>147</v>
      </c>
      <c r="AQ103" s="30">
        <v>0</v>
      </c>
      <c r="AR103" s="30">
        <v>0</v>
      </c>
      <c r="AS103" s="30">
        <v>0</v>
      </c>
      <c r="AT103" s="30">
        <v>0</v>
      </c>
      <c r="AU103" s="30">
        <v>100</v>
      </c>
      <c r="AV103" s="30">
        <v>0</v>
      </c>
      <c r="AW103" s="30">
        <v>0</v>
      </c>
      <c r="AX103" s="30">
        <v>100</v>
      </c>
    </row>
    <row r="104" s="30" customFormat="1" ht="15" customHeight="1" spans="1:50">
      <c r="A104" s="30">
        <v>3010004</v>
      </c>
      <c r="B104" s="30" t="s">
        <v>241</v>
      </c>
      <c r="C104" s="30" t="s">
        <v>170</v>
      </c>
      <c r="D104" s="30">
        <v>301</v>
      </c>
      <c r="E104" s="30">
        <v>0</v>
      </c>
      <c r="F104" s="80">
        <v>0</v>
      </c>
      <c r="G104" s="30">
        <v>30100</v>
      </c>
      <c r="H104" s="30">
        <v>3</v>
      </c>
      <c r="I104" s="30">
        <v>4</v>
      </c>
      <c r="J104" s="80">
        <v>0</v>
      </c>
      <c r="K104" s="80">
        <v>0</v>
      </c>
      <c r="L104" s="30">
        <v>0</v>
      </c>
      <c r="M104" s="30">
        <v>2</v>
      </c>
      <c r="N104" s="30">
        <v>0</v>
      </c>
      <c r="O104" s="84">
        <v>0</v>
      </c>
      <c r="P104" s="30">
        <v>0</v>
      </c>
      <c r="Q104" s="30">
        <v>79000</v>
      </c>
      <c r="R104" s="30">
        <v>50000000</v>
      </c>
      <c r="S104" s="30">
        <v>0</v>
      </c>
      <c r="T104" s="30">
        <v>0</v>
      </c>
      <c r="U104" s="30">
        <v>25000</v>
      </c>
      <c r="V104" s="30">
        <v>100000</v>
      </c>
      <c r="W104" s="30">
        <v>79000</v>
      </c>
      <c r="X104" s="87" t="s">
        <v>249</v>
      </c>
      <c r="Y104" s="30">
        <v>0</v>
      </c>
      <c r="Z104" s="30">
        <v>0</v>
      </c>
      <c r="AA104" s="30">
        <v>0</v>
      </c>
      <c r="AB104" s="30">
        <v>0</v>
      </c>
      <c r="AC104" s="30">
        <v>0</v>
      </c>
      <c r="AD104" s="80"/>
      <c r="AE104" s="80"/>
      <c r="AF104" s="30" t="s">
        <v>250</v>
      </c>
      <c r="AG104" s="30">
        <v>0</v>
      </c>
      <c r="AJ104" s="30">
        <v>0</v>
      </c>
      <c r="AK104" s="30">
        <v>0</v>
      </c>
      <c r="AL104" s="30">
        <v>0</v>
      </c>
      <c r="AN104" s="30">
        <v>301</v>
      </c>
      <c r="AO104" s="30">
        <v>2</v>
      </c>
      <c r="AP104" s="30" t="s">
        <v>147</v>
      </c>
      <c r="AQ104" s="30">
        <v>0</v>
      </c>
      <c r="AR104" s="30">
        <v>0</v>
      </c>
      <c r="AS104" s="30">
        <v>0</v>
      </c>
      <c r="AT104" s="30">
        <v>0</v>
      </c>
      <c r="AU104" s="30">
        <v>100</v>
      </c>
      <c r="AV104" s="30">
        <v>0</v>
      </c>
      <c r="AW104" s="30">
        <v>0</v>
      </c>
      <c r="AX104" s="30">
        <v>100</v>
      </c>
    </row>
    <row r="105" s="31" customFormat="1" ht="15" customHeight="1" spans="1:50">
      <c r="A105" s="31">
        <v>3020001</v>
      </c>
      <c r="B105" s="31" t="s">
        <v>251</v>
      </c>
      <c r="C105" s="31" t="s">
        <v>143</v>
      </c>
      <c r="D105" s="31">
        <v>302</v>
      </c>
      <c r="E105" s="31">
        <v>0</v>
      </c>
      <c r="F105" s="81">
        <v>0</v>
      </c>
      <c r="G105" s="31">
        <v>30200</v>
      </c>
      <c r="H105" s="31">
        <v>3</v>
      </c>
      <c r="I105" s="31">
        <v>1</v>
      </c>
      <c r="J105" s="81">
        <v>0</v>
      </c>
      <c r="K105" s="81">
        <v>0</v>
      </c>
      <c r="L105" s="31">
        <v>0</v>
      </c>
      <c r="M105" s="31">
        <v>2</v>
      </c>
      <c r="N105" s="31">
        <v>0</v>
      </c>
      <c r="O105" s="85">
        <v>0</v>
      </c>
      <c r="P105" s="31">
        <v>0</v>
      </c>
      <c r="Q105" s="31">
        <v>80000</v>
      </c>
      <c r="R105" s="31">
        <v>500000</v>
      </c>
      <c r="S105" s="31">
        <v>0</v>
      </c>
      <c r="T105" s="31">
        <v>0</v>
      </c>
      <c r="U105" s="31">
        <v>800</v>
      </c>
      <c r="V105" s="31">
        <v>1000</v>
      </c>
      <c r="W105" s="31">
        <v>80000</v>
      </c>
      <c r="X105" s="88" t="s">
        <v>242</v>
      </c>
      <c r="Y105" s="31">
        <v>0</v>
      </c>
      <c r="Z105" s="31">
        <v>0</v>
      </c>
      <c r="AA105" s="31">
        <v>0</v>
      </c>
      <c r="AB105" s="31">
        <v>0</v>
      </c>
      <c r="AC105" s="31">
        <v>0</v>
      </c>
      <c r="AD105" s="81"/>
      <c r="AE105" s="81"/>
      <c r="AF105" s="31" t="s">
        <v>243</v>
      </c>
      <c r="AG105" s="31">
        <v>0</v>
      </c>
      <c r="AH105" s="31"/>
      <c r="AI105" s="31"/>
      <c r="AJ105" s="31">
        <v>0</v>
      </c>
      <c r="AK105" s="31">
        <v>0</v>
      </c>
      <c r="AL105" s="31">
        <v>0</v>
      </c>
      <c r="AN105" s="31">
        <v>302</v>
      </c>
      <c r="AO105" s="31">
        <v>2</v>
      </c>
      <c r="AP105" s="31" t="s">
        <v>147</v>
      </c>
      <c r="AQ105" s="31">
        <v>0</v>
      </c>
      <c r="AR105" s="31">
        <v>0</v>
      </c>
      <c r="AS105" s="31">
        <v>0</v>
      </c>
      <c r="AT105" s="31">
        <v>0</v>
      </c>
      <c r="AU105" s="31">
        <v>100</v>
      </c>
      <c r="AV105" s="31">
        <v>0</v>
      </c>
      <c r="AW105" s="31">
        <v>0</v>
      </c>
      <c r="AX105" s="31">
        <v>100</v>
      </c>
    </row>
    <row r="106" s="31" customFormat="1" ht="15" customHeight="1" spans="1:50">
      <c r="A106" s="31">
        <v>3020002</v>
      </c>
      <c r="B106" s="31" t="s">
        <v>251</v>
      </c>
      <c r="C106" s="31" t="s">
        <v>244</v>
      </c>
      <c r="D106" s="31">
        <v>302</v>
      </c>
      <c r="E106" s="31">
        <v>0</v>
      </c>
      <c r="F106" s="81">
        <v>0</v>
      </c>
      <c r="G106" s="31">
        <v>30200</v>
      </c>
      <c r="H106" s="31">
        <v>3</v>
      </c>
      <c r="I106" s="31">
        <v>2</v>
      </c>
      <c r="J106" s="81">
        <v>0</v>
      </c>
      <c r="K106" s="81">
        <v>0</v>
      </c>
      <c r="L106" s="31">
        <v>0</v>
      </c>
      <c r="M106" s="31">
        <v>2</v>
      </c>
      <c r="N106" s="31">
        <v>0</v>
      </c>
      <c r="O106" s="85">
        <v>0</v>
      </c>
      <c r="P106" s="31">
        <v>0</v>
      </c>
      <c r="Q106" s="31">
        <v>80000</v>
      </c>
      <c r="R106" s="31">
        <v>5000000</v>
      </c>
      <c r="S106" s="31">
        <v>0</v>
      </c>
      <c r="T106" s="31">
        <v>0</v>
      </c>
      <c r="U106" s="31">
        <v>2000</v>
      </c>
      <c r="V106" s="31">
        <v>10000</v>
      </c>
      <c r="W106" s="31">
        <v>80000</v>
      </c>
      <c r="X106" s="88" t="s">
        <v>245</v>
      </c>
      <c r="Y106" s="31">
        <v>0</v>
      </c>
      <c r="Z106" s="31">
        <v>0</v>
      </c>
      <c r="AA106" s="31">
        <v>0</v>
      </c>
      <c r="AB106" s="31">
        <v>0</v>
      </c>
      <c r="AC106" s="31">
        <v>0</v>
      </c>
      <c r="AD106" s="81"/>
      <c r="AE106" s="81"/>
      <c r="AF106" s="31" t="s">
        <v>246</v>
      </c>
      <c r="AG106" s="31">
        <v>0</v>
      </c>
      <c r="AH106" s="31"/>
      <c r="AI106" s="31"/>
      <c r="AJ106" s="31">
        <v>0</v>
      </c>
      <c r="AK106" s="31">
        <v>0</v>
      </c>
      <c r="AL106" s="31">
        <v>0</v>
      </c>
      <c r="AN106" s="31">
        <v>302</v>
      </c>
      <c r="AO106" s="31">
        <v>2</v>
      </c>
      <c r="AP106" s="31" t="s">
        <v>147</v>
      </c>
      <c r="AQ106" s="31">
        <v>0</v>
      </c>
      <c r="AR106" s="31">
        <v>0</v>
      </c>
      <c r="AS106" s="31">
        <v>0</v>
      </c>
      <c r="AT106" s="31">
        <v>0</v>
      </c>
      <c r="AU106" s="31">
        <v>100</v>
      </c>
      <c r="AV106" s="31">
        <v>0</v>
      </c>
      <c r="AW106" s="31">
        <v>0</v>
      </c>
      <c r="AX106" s="31">
        <v>100</v>
      </c>
    </row>
    <row r="107" s="31" customFormat="1" ht="15" customHeight="1" spans="1:50">
      <c r="A107" s="31">
        <v>3020003</v>
      </c>
      <c r="B107" s="31" t="s">
        <v>251</v>
      </c>
      <c r="C107" s="31" t="s">
        <v>168</v>
      </c>
      <c r="D107" s="31">
        <v>302</v>
      </c>
      <c r="E107" s="31">
        <v>0</v>
      </c>
      <c r="F107" s="81">
        <v>0</v>
      </c>
      <c r="G107" s="31">
        <v>30200</v>
      </c>
      <c r="H107" s="31">
        <v>3</v>
      </c>
      <c r="I107" s="31">
        <v>3</v>
      </c>
      <c r="J107" s="81">
        <v>0</v>
      </c>
      <c r="K107" s="81">
        <v>0</v>
      </c>
      <c r="L107" s="31">
        <v>0</v>
      </c>
      <c r="M107" s="31">
        <v>2</v>
      </c>
      <c r="N107" s="31">
        <v>0</v>
      </c>
      <c r="O107" s="85">
        <v>0</v>
      </c>
      <c r="P107" s="31">
        <v>0</v>
      </c>
      <c r="Q107" s="31">
        <v>80000</v>
      </c>
      <c r="R107" s="31">
        <v>25000000</v>
      </c>
      <c r="S107" s="31">
        <v>0</v>
      </c>
      <c r="T107" s="31">
        <v>0</v>
      </c>
      <c r="U107" s="31">
        <v>5000</v>
      </c>
      <c r="V107" s="31">
        <v>50000</v>
      </c>
      <c r="W107" s="31">
        <v>80000</v>
      </c>
      <c r="X107" s="88" t="s">
        <v>247</v>
      </c>
      <c r="Y107" s="31">
        <v>0</v>
      </c>
      <c r="Z107" s="31">
        <v>0</v>
      </c>
      <c r="AA107" s="31">
        <v>0</v>
      </c>
      <c r="AB107" s="31">
        <v>0</v>
      </c>
      <c r="AC107" s="31">
        <v>0</v>
      </c>
      <c r="AD107" s="81"/>
      <c r="AE107" s="81"/>
      <c r="AF107" s="31" t="s">
        <v>248</v>
      </c>
      <c r="AG107" s="31">
        <v>0</v>
      </c>
      <c r="AJ107" s="31">
        <v>0</v>
      </c>
      <c r="AK107" s="31">
        <v>0</v>
      </c>
      <c r="AL107" s="31">
        <v>0</v>
      </c>
      <c r="AN107" s="31">
        <v>302</v>
      </c>
      <c r="AO107" s="31">
        <v>2</v>
      </c>
      <c r="AP107" s="31" t="s">
        <v>147</v>
      </c>
      <c r="AQ107" s="31">
        <v>0</v>
      </c>
      <c r="AR107" s="31">
        <v>0</v>
      </c>
      <c r="AS107" s="31">
        <v>0</v>
      </c>
      <c r="AT107" s="31">
        <v>0</v>
      </c>
      <c r="AU107" s="31">
        <v>100</v>
      </c>
      <c r="AV107" s="31">
        <v>0</v>
      </c>
      <c r="AW107" s="31">
        <v>0</v>
      </c>
      <c r="AX107" s="31">
        <v>100</v>
      </c>
    </row>
    <row r="108" s="31" customFormat="1" ht="15" customHeight="1" spans="1:50">
      <c r="A108" s="31">
        <v>3020004</v>
      </c>
      <c r="B108" s="31" t="s">
        <v>251</v>
      </c>
      <c r="C108" s="31" t="s">
        <v>170</v>
      </c>
      <c r="D108" s="31">
        <v>302</v>
      </c>
      <c r="E108" s="31">
        <v>0</v>
      </c>
      <c r="F108" s="81">
        <v>0</v>
      </c>
      <c r="G108" s="31">
        <v>30200</v>
      </c>
      <c r="H108" s="31">
        <v>3</v>
      </c>
      <c r="I108" s="31">
        <v>4</v>
      </c>
      <c r="J108" s="81">
        <v>0</v>
      </c>
      <c r="K108" s="81">
        <v>0</v>
      </c>
      <c r="L108" s="31">
        <v>0</v>
      </c>
      <c r="M108" s="31">
        <v>2</v>
      </c>
      <c r="N108" s="31">
        <v>0</v>
      </c>
      <c r="O108" s="85">
        <v>0</v>
      </c>
      <c r="P108" s="31">
        <v>0</v>
      </c>
      <c r="Q108" s="31">
        <v>80000</v>
      </c>
      <c r="R108" s="31">
        <v>50000000</v>
      </c>
      <c r="S108" s="31">
        <v>0</v>
      </c>
      <c r="T108" s="31">
        <v>0</v>
      </c>
      <c r="U108" s="31">
        <v>25000</v>
      </c>
      <c r="V108" s="31">
        <v>100000</v>
      </c>
      <c r="W108" s="31">
        <v>80000</v>
      </c>
      <c r="X108" s="88" t="s">
        <v>252</v>
      </c>
      <c r="Y108" s="31">
        <v>0</v>
      </c>
      <c r="Z108" s="31">
        <v>0</v>
      </c>
      <c r="AA108" s="31">
        <v>0</v>
      </c>
      <c r="AB108" s="31">
        <v>0</v>
      </c>
      <c r="AC108" s="31">
        <v>0</v>
      </c>
      <c r="AD108" s="81"/>
      <c r="AE108" s="81"/>
      <c r="AF108" s="31" t="s">
        <v>250</v>
      </c>
      <c r="AG108" s="31">
        <v>0</v>
      </c>
      <c r="AJ108" s="31">
        <v>0</v>
      </c>
      <c r="AK108" s="31">
        <v>0</v>
      </c>
      <c r="AL108" s="31">
        <v>0</v>
      </c>
      <c r="AN108" s="31">
        <v>302</v>
      </c>
      <c r="AO108" s="31">
        <v>2</v>
      </c>
      <c r="AP108" s="31" t="s">
        <v>147</v>
      </c>
      <c r="AQ108" s="31">
        <v>0</v>
      </c>
      <c r="AR108" s="31">
        <v>0</v>
      </c>
      <c r="AS108" s="31">
        <v>0</v>
      </c>
      <c r="AT108" s="31">
        <v>0</v>
      </c>
      <c r="AU108" s="31">
        <v>100</v>
      </c>
      <c r="AV108" s="31">
        <v>0</v>
      </c>
      <c r="AW108" s="31">
        <v>0</v>
      </c>
      <c r="AX108" s="31">
        <v>100</v>
      </c>
    </row>
    <row r="109" s="32" customFormat="1" ht="15" customHeight="1" spans="1:50">
      <c r="A109" s="32">
        <v>3030001</v>
      </c>
      <c r="B109" s="32" t="s">
        <v>253</v>
      </c>
      <c r="C109" s="32" t="s">
        <v>143</v>
      </c>
      <c r="D109" s="32">
        <v>303</v>
      </c>
      <c r="E109" s="32">
        <v>0</v>
      </c>
      <c r="F109" s="82">
        <v>0</v>
      </c>
      <c r="G109" s="32">
        <v>30300</v>
      </c>
      <c r="H109" s="32">
        <v>3</v>
      </c>
      <c r="I109" s="32">
        <v>1</v>
      </c>
      <c r="J109" s="82">
        <v>0</v>
      </c>
      <c r="K109" s="82">
        <v>0</v>
      </c>
      <c r="L109" s="32">
        <v>0</v>
      </c>
      <c r="M109" s="32">
        <v>2</v>
      </c>
      <c r="N109" s="32">
        <v>0</v>
      </c>
      <c r="O109" s="86">
        <v>0</v>
      </c>
      <c r="P109" s="32">
        <v>0</v>
      </c>
      <c r="Q109" s="32">
        <v>81000</v>
      </c>
      <c r="R109" s="32">
        <v>500000</v>
      </c>
      <c r="S109" s="32">
        <v>0</v>
      </c>
      <c r="T109" s="32">
        <v>0</v>
      </c>
      <c r="U109" s="32">
        <v>800</v>
      </c>
      <c r="V109" s="32">
        <v>1000</v>
      </c>
      <c r="W109" s="32">
        <v>81000</v>
      </c>
      <c r="X109" s="89" t="s">
        <v>242</v>
      </c>
      <c r="Y109" s="32">
        <v>0</v>
      </c>
      <c r="Z109" s="32">
        <v>0</v>
      </c>
      <c r="AA109" s="32">
        <v>0</v>
      </c>
      <c r="AB109" s="32">
        <v>0</v>
      </c>
      <c r="AC109" s="32">
        <v>0</v>
      </c>
      <c r="AD109" s="82"/>
      <c r="AE109" s="82"/>
      <c r="AF109" s="32" t="s">
        <v>243</v>
      </c>
      <c r="AG109" s="32">
        <v>0</v>
      </c>
      <c r="AH109" s="32"/>
      <c r="AI109" s="32"/>
      <c r="AJ109" s="32">
        <v>0</v>
      </c>
      <c r="AK109" s="32">
        <v>0</v>
      </c>
      <c r="AL109" s="32">
        <v>0</v>
      </c>
      <c r="AN109" s="32">
        <v>303</v>
      </c>
      <c r="AO109" s="32">
        <v>2</v>
      </c>
      <c r="AP109" s="32" t="s">
        <v>147</v>
      </c>
      <c r="AQ109" s="32">
        <v>0</v>
      </c>
      <c r="AR109" s="32">
        <v>0</v>
      </c>
      <c r="AS109" s="32">
        <v>0</v>
      </c>
      <c r="AT109" s="32">
        <v>0</v>
      </c>
      <c r="AU109" s="32">
        <v>100</v>
      </c>
      <c r="AV109" s="32">
        <v>0</v>
      </c>
      <c r="AW109" s="32">
        <v>0</v>
      </c>
      <c r="AX109" s="32">
        <v>100</v>
      </c>
    </row>
    <row r="110" s="32" customFormat="1" ht="15" customHeight="1" spans="1:50">
      <c r="A110" s="32">
        <v>3030002</v>
      </c>
      <c r="B110" s="32" t="s">
        <v>253</v>
      </c>
      <c r="C110" s="32" t="s">
        <v>244</v>
      </c>
      <c r="D110" s="32">
        <v>303</v>
      </c>
      <c r="E110" s="32">
        <v>0</v>
      </c>
      <c r="F110" s="82">
        <v>0</v>
      </c>
      <c r="G110" s="32">
        <v>30300</v>
      </c>
      <c r="H110" s="32">
        <v>3</v>
      </c>
      <c r="I110" s="32">
        <v>2</v>
      </c>
      <c r="J110" s="82">
        <v>0</v>
      </c>
      <c r="K110" s="82">
        <v>0</v>
      </c>
      <c r="L110" s="32">
        <v>0</v>
      </c>
      <c r="M110" s="32">
        <v>2</v>
      </c>
      <c r="N110" s="32">
        <v>0</v>
      </c>
      <c r="O110" s="86">
        <v>0</v>
      </c>
      <c r="P110" s="32">
        <v>0</v>
      </c>
      <c r="Q110" s="32">
        <v>81000</v>
      </c>
      <c r="R110" s="32">
        <v>5000000</v>
      </c>
      <c r="S110" s="32">
        <v>0</v>
      </c>
      <c r="T110" s="32">
        <v>0</v>
      </c>
      <c r="U110" s="32">
        <v>2000</v>
      </c>
      <c r="V110" s="32">
        <v>10000</v>
      </c>
      <c r="W110" s="32">
        <v>81000</v>
      </c>
      <c r="X110" s="89" t="s">
        <v>245</v>
      </c>
      <c r="Y110" s="32">
        <v>0</v>
      </c>
      <c r="Z110" s="32">
        <v>0</v>
      </c>
      <c r="AA110" s="32">
        <v>0</v>
      </c>
      <c r="AB110" s="32">
        <v>0</v>
      </c>
      <c r="AC110" s="32">
        <v>0</v>
      </c>
      <c r="AD110" s="82"/>
      <c r="AE110" s="82"/>
      <c r="AF110" s="32" t="s">
        <v>246</v>
      </c>
      <c r="AG110" s="32">
        <v>0</v>
      </c>
      <c r="AH110" s="32"/>
      <c r="AI110" s="32"/>
      <c r="AJ110" s="32">
        <v>0</v>
      </c>
      <c r="AK110" s="32">
        <v>0</v>
      </c>
      <c r="AL110" s="32">
        <v>0</v>
      </c>
      <c r="AN110" s="32">
        <v>303</v>
      </c>
      <c r="AO110" s="32">
        <v>2</v>
      </c>
      <c r="AP110" s="32" t="s">
        <v>147</v>
      </c>
      <c r="AQ110" s="32">
        <v>0</v>
      </c>
      <c r="AR110" s="32">
        <v>0</v>
      </c>
      <c r="AS110" s="32">
        <v>0</v>
      </c>
      <c r="AT110" s="32">
        <v>0</v>
      </c>
      <c r="AU110" s="32">
        <v>100</v>
      </c>
      <c r="AV110" s="32">
        <v>0</v>
      </c>
      <c r="AW110" s="32">
        <v>0</v>
      </c>
      <c r="AX110" s="32">
        <v>100</v>
      </c>
    </row>
    <row r="111" s="32" customFormat="1" ht="15" customHeight="1" spans="1:50">
      <c r="A111" s="32">
        <v>3030003</v>
      </c>
      <c r="B111" s="32" t="s">
        <v>253</v>
      </c>
      <c r="C111" s="32" t="s">
        <v>168</v>
      </c>
      <c r="D111" s="32">
        <v>303</v>
      </c>
      <c r="E111" s="32">
        <v>0</v>
      </c>
      <c r="F111" s="82">
        <v>0</v>
      </c>
      <c r="G111" s="32">
        <v>30300</v>
      </c>
      <c r="H111" s="32">
        <v>3</v>
      </c>
      <c r="I111" s="32">
        <v>3</v>
      </c>
      <c r="J111" s="82">
        <v>0</v>
      </c>
      <c r="K111" s="82">
        <v>0</v>
      </c>
      <c r="L111" s="32">
        <v>0</v>
      </c>
      <c r="M111" s="32">
        <v>2</v>
      </c>
      <c r="N111" s="32">
        <v>0</v>
      </c>
      <c r="O111" s="86">
        <v>0</v>
      </c>
      <c r="P111" s="32">
        <v>0</v>
      </c>
      <c r="Q111" s="32">
        <v>81000</v>
      </c>
      <c r="R111" s="32">
        <v>25000000</v>
      </c>
      <c r="S111" s="32">
        <v>0</v>
      </c>
      <c r="T111" s="32">
        <v>0</v>
      </c>
      <c r="U111" s="32">
        <v>5000</v>
      </c>
      <c r="V111" s="32">
        <v>50000</v>
      </c>
      <c r="W111" s="32">
        <v>81000</v>
      </c>
      <c r="X111" s="89" t="s">
        <v>247</v>
      </c>
      <c r="Y111" s="32">
        <v>0</v>
      </c>
      <c r="Z111" s="32">
        <v>0</v>
      </c>
      <c r="AA111" s="32">
        <v>0</v>
      </c>
      <c r="AB111" s="32">
        <v>0</v>
      </c>
      <c r="AC111" s="32">
        <v>0</v>
      </c>
      <c r="AD111" s="82"/>
      <c r="AE111" s="82"/>
      <c r="AF111" s="32" t="s">
        <v>248</v>
      </c>
      <c r="AG111" s="32">
        <v>0</v>
      </c>
      <c r="AJ111" s="32">
        <v>0</v>
      </c>
      <c r="AK111" s="32">
        <v>0</v>
      </c>
      <c r="AL111" s="32">
        <v>0</v>
      </c>
      <c r="AN111" s="32">
        <v>303</v>
      </c>
      <c r="AO111" s="32">
        <v>2</v>
      </c>
      <c r="AP111" s="32" t="s">
        <v>147</v>
      </c>
      <c r="AQ111" s="32">
        <v>0</v>
      </c>
      <c r="AR111" s="32">
        <v>0</v>
      </c>
      <c r="AS111" s="32">
        <v>0</v>
      </c>
      <c r="AT111" s="32">
        <v>0</v>
      </c>
      <c r="AU111" s="32">
        <v>100</v>
      </c>
      <c r="AV111" s="32">
        <v>0</v>
      </c>
      <c r="AW111" s="32">
        <v>0</v>
      </c>
      <c r="AX111" s="32">
        <v>100</v>
      </c>
    </row>
    <row r="112" s="32" customFormat="1" ht="15" customHeight="1" spans="1:50">
      <c r="A112" s="32">
        <v>3030004</v>
      </c>
      <c r="B112" s="32" t="s">
        <v>253</v>
      </c>
      <c r="C112" s="32" t="s">
        <v>170</v>
      </c>
      <c r="D112" s="32">
        <v>303</v>
      </c>
      <c r="E112" s="32">
        <v>0</v>
      </c>
      <c r="F112" s="82">
        <v>0</v>
      </c>
      <c r="G112" s="32">
        <v>30300</v>
      </c>
      <c r="H112" s="32">
        <v>3</v>
      </c>
      <c r="I112" s="32">
        <v>4</v>
      </c>
      <c r="J112" s="82">
        <v>0</v>
      </c>
      <c r="K112" s="82">
        <v>0</v>
      </c>
      <c r="L112" s="32">
        <v>0</v>
      </c>
      <c r="M112" s="32">
        <v>2</v>
      </c>
      <c r="N112" s="32">
        <v>0</v>
      </c>
      <c r="O112" s="86">
        <v>0</v>
      </c>
      <c r="P112" s="32">
        <v>0</v>
      </c>
      <c r="Q112" s="32">
        <v>81000</v>
      </c>
      <c r="R112" s="32">
        <v>50000000</v>
      </c>
      <c r="S112" s="32">
        <v>0</v>
      </c>
      <c r="T112" s="32">
        <v>0</v>
      </c>
      <c r="U112" s="32">
        <v>25000</v>
      </c>
      <c r="V112" s="32">
        <v>100000</v>
      </c>
      <c r="W112" s="32">
        <v>81000</v>
      </c>
      <c r="X112" s="89" t="s">
        <v>249</v>
      </c>
      <c r="Y112" s="32">
        <v>0</v>
      </c>
      <c r="Z112" s="32">
        <v>0</v>
      </c>
      <c r="AA112" s="32">
        <v>0</v>
      </c>
      <c r="AB112" s="32">
        <v>0</v>
      </c>
      <c r="AC112" s="32">
        <v>0</v>
      </c>
      <c r="AD112" s="82"/>
      <c r="AE112" s="82"/>
      <c r="AF112" s="32" t="s">
        <v>250</v>
      </c>
      <c r="AG112" s="32">
        <v>0</v>
      </c>
      <c r="AJ112" s="32">
        <v>0</v>
      </c>
      <c r="AK112" s="32">
        <v>0</v>
      </c>
      <c r="AL112" s="32">
        <v>0</v>
      </c>
      <c r="AN112" s="32">
        <v>303</v>
      </c>
      <c r="AO112" s="32">
        <v>2</v>
      </c>
      <c r="AP112" s="32" t="s">
        <v>147</v>
      </c>
      <c r="AQ112" s="32">
        <v>0</v>
      </c>
      <c r="AR112" s="32">
        <v>0</v>
      </c>
      <c r="AS112" s="32">
        <v>0</v>
      </c>
      <c r="AT112" s="32">
        <v>0</v>
      </c>
      <c r="AU112" s="32">
        <v>100</v>
      </c>
      <c r="AV112" s="32">
        <v>0</v>
      </c>
      <c r="AW112" s="32">
        <v>0</v>
      </c>
      <c r="AX112" s="32">
        <v>100</v>
      </c>
    </row>
    <row r="113" s="30" customFormat="1" ht="15" customHeight="1" spans="1:50">
      <c r="A113" s="30">
        <v>3040001</v>
      </c>
      <c r="B113" s="30" t="s">
        <v>254</v>
      </c>
      <c r="C113" s="30" t="s">
        <v>143</v>
      </c>
      <c r="D113" s="30">
        <v>304</v>
      </c>
      <c r="E113" s="30">
        <v>0</v>
      </c>
      <c r="F113" s="80">
        <v>0</v>
      </c>
      <c r="G113" s="30">
        <v>30400</v>
      </c>
      <c r="H113" s="30">
        <v>3</v>
      </c>
      <c r="I113" s="30">
        <v>1</v>
      </c>
      <c r="J113" s="80">
        <v>0</v>
      </c>
      <c r="K113" s="80">
        <v>0</v>
      </c>
      <c r="L113" s="30">
        <v>0</v>
      </c>
      <c r="M113" s="30">
        <v>2</v>
      </c>
      <c r="N113" s="30">
        <v>0</v>
      </c>
      <c r="O113" s="84">
        <v>0</v>
      </c>
      <c r="P113" s="30">
        <v>0</v>
      </c>
      <c r="Q113" s="30">
        <v>82000</v>
      </c>
      <c r="R113" s="30">
        <v>500000</v>
      </c>
      <c r="S113" s="30">
        <v>0</v>
      </c>
      <c r="T113" s="30">
        <v>0</v>
      </c>
      <c r="U113" s="30">
        <v>800</v>
      </c>
      <c r="V113" s="30">
        <v>1000</v>
      </c>
      <c r="W113" s="30">
        <v>82000</v>
      </c>
      <c r="X113" s="87" t="s">
        <v>242</v>
      </c>
      <c r="Y113" s="30">
        <v>0</v>
      </c>
      <c r="Z113" s="30">
        <v>0</v>
      </c>
      <c r="AA113" s="30">
        <v>0</v>
      </c>
      <c r="AB113" s="30">
        <v>0</v>
      </c>
      <c r="AC113" s="30">
        <v>0</v>
      </c>
      <c r="AD113" s="80"/>
      <c r="AE113" s="80"/>
      <c r="AF113" s="30" t="s">
        <v>255</v>
      </c>
      <c r="AG113" s="30">
        <v>0</v>
      </c>
      <c r="AH113" s="30"/>
      <c r="AI113" s="30"/>
      <c r="AJ113" s="30">
        <v>0</v>
      </c>
      <c r="AK113" s="30">
        <v>0</v>
      </c>
      <c r="AL113" s="30">
        <v>0</v>
      </c>
      <c r="AN113" s="30">
        <v>304</v>
      </c>
      <c r="AO113" s="30">
        <v>2</v>
      </c>
      <c r="AP113" s="30" t="s">
        <v>147</v>
      </c>
      <c r="AQ113" s="30">
        <v>0</v>
      </c>
      <c r="AR113" s="30">
        <v>0</v>
      </c>
      <c r="AS113" s="30">
        <v>0</v>
      </c>
      <c r="AT113" s="30">
        <v>0</v>
      </c>
      <c r="AU113" s="30">
        <v>100</v>
      </c>
      <c r="AV113" s="30">
        <v>0</v>
      </c>
      <c r="AW113" s="30">
        <v>0</v>
      </c>
      <c r="AX113" s="30">
        <v>100</v>
      </c>
    </row>
    <row r="114" s="30" customFormat="1" ht="15" customHeight="1" spans="1:50">
      <c r="A114" s="30">
        <v>3040002</v>
      </c>
      <c r="B114" s="30" t="s">
        <v>254</v>
      </c>
      <c r="C114" s="30" t="s">
        <v>244</v>
      </c>
      <c r="D114" s="30">
        <v>304</v>
      </c>
      <c r="E114" s="30">
        <v>0</v>
      </c>
      <c r="F114" s="80">
        <v>0</v>
      </c>
      <c r="G114" s="30">
        <v>30400</v>
      </c>
      <c r="H114" s="30">
        <v>3</v>
      </c>
      <c r="I114" s="30">
        <v>2</v>
      </c>
      <c r="J114" s="80">
        <v>0</v>
      </c>
      <c r="K114" s="80">
        <v>0</v>
      </c>
      <c r="L114" s="30">
        <v>0</v>
      </c>
      <c r="M114" s="30">
        <v>2</v>
      </c>
      <c r="N114" s="30">
        <v>0</v>
      </c>
      <c r="O114" s="84">
        <v>0</v>
      </c>
      <c r="P114" s="30">
        <v>0</v>
      </c>
      <c r="Q114" s="30">
        <v>82000</v>
      </c>
      <c r="R114" s="30">
        <v>20000000</v>
      </c>
      <c r="S114" s="30">
        <v>0</v>
      </c>
      <c r="T114" s="30">
        <v>0</v>
      </c>
      <c r="U114" s="30">
        <v>2000</v>
      </c>
      <c r="V114" s="30">
        <v>50000</v>
      </c>
      <c r="W114" s="30">
        <v>82000</v>
      </c>
      <c r="X114" s="87" t="s">
        <v>245</v>
      </c>
      <c r="Y114" s="30">
        <v>0</v>
      </c>
      <c r="Z114" s="30">
        <v>0</v>
      </c>
      <c r="AA114" s="30">
        <v>0</v>
      </c>
      <c r="AB114" s="30">
        <v>0</v>
      </c>
      <c r="AC114" s="30">
        <v>0</v>
      </c>
      <c r="AD114" s="80"/>
      <c r="AE114" s="80"/>
      <c r="AF114" s="30" t="s">
        <v>256</v>
      </c>
      <c r="AG114" s="30">
        <v>0</v>
      </c>
      <c r="AH114" s="30"/>
      <c r="AI114" s="30"/>
      <c r="AJ114" s="30">
        <v>0</v>
      </c>
      <c r="AK114" s="30">
        <v>0</v>
      </c>
      <c r="AL114" s="30">
        <v>0</v>
      </c>
      <c r="AN114" s="30">
        <v>304</v>
      </c>
      <c r="AO114" s="30">
        <v>2</v>
      </c>
      <c r="AP114" s="30" t="s">
        <v>147</v>
      </c>
      <c r="AQ114" s="30">
        <v>0</v>
      </c>
      <c r="AR114" s="30">
        <v>0</v>
      </c>
      <c r="AS114" s="30">
        <v>0</v>
      </c>
      <c r="AT114" s="30">
        <v>0</v>
      </c>
      <c r="AU114" s="30">
        <v>100</v>
      </c>
      <c r="AV114" s="30">
        <v>0</v>
      </c>
      <c r="AW114" s="30">
        <v>0</v>
      </c>
      <c r="AX114" s="30">
        <v>100</v>
      </c>
    </row>
    <row r="115" s="30" customFormat="1" ht="15" customHeight="1" spans="1:50">
      <c r="A115" s="30">
        <v>3040003</v>
      </c>
      <c r="B115" s="30" t="s">
        <v>254</v>
      </c>
      <c r="C115" s="30" t="s">
        <v>168</v>
      </c>
      <c r="D115" s="30">
        <v>304</v>
      </c>
      <c r="E115" s="30">
        <v>0</v>
      </c>
      <c r="F115" s="80">
        <v>0</v>
      </c>
      <c r="G115" s="30">
        <v>30400</v>
      </c>
      <c r="H115" s="30">
        <v>3</v>
      </c>
      <c r="I115" s="30">
        <v>3</v>
      </c>
      <c r="J115" s="80">
        <v>0</v>
      </c>
      <c r="K115" s="80">
        <v>0</v>
      </c>
      <c r="L115" s="30">
        <v>0</v>
      </c>
      <c r="M115" s="30">
        <v>2</v>
      </c>
      <c r="N115" s="30">
        <v>0</v>
      </c>
      <c r="O115" s="84">
        <v>0</v>
      </c>
      <c r="P115" s="30">
        <v>0</v>
      </c>
      <c r="Q115" s="30">
        <v>82000</v>
      </c>
      <c r="R115" s="30">
        <v>40000000</v>
      </c>
      <c r="S115" s="30">
        <v>0</v>
      </c>
      <c r="T115" s="30">
        <v>0</v>
      </c>
      <c r="U115" s="30">
        <v>5000</v>
      </c>
      <c r="V115" s="30">
        <v>100000</v>
      </c>
      <c r="W115" s="30">
        <v>82000</v>
      </c>
      <c r="X115" s="87" t="s">
        <v>252</v>
      </c>
      <c r="Y115" s="30">
        <v>0</v>
      </c>
      <c r="Z115" s="30">
        <v>0</v>
      </c>
      <c r="AA115" s="30">
        <v>0</v>
      </c>
      <c r="AB115" s="30">
        <v>0</v>
      </c>
      <c r="AC115" s="30">
        <v>0</v>
      </c>
      <c r="AD115" s="80"/>
      <c r="AE115" s="80"/>
      <c r="AF115" s="30" t="s">
        <v>257</v>
      </c>
      <c r="AG115" s="30">
        <v>0</v>
      </c>
      <c r="AJ115" s="30">
        <v>0</v>
      </c>
      <c r="AK115" s="30">
        <v>0</v>
      </c>
      <c r="AL115" s="30">
        <v>0</v>
      </c>
      <c r="AN115" s="30">
        <v>304</v>
      </c>
      <c r="AO115" s="30">
        <v>2</v>
      </c>
      <c r="AP115" s="30" t="s">
        <v>147</v>
      </c>
      <c r="AQ115" s="30">
        <v>0</v>
      </c>
      <c r="AR115" s="30">
        <v>0</v>
      </c>
      <c r="AS115" s="30">
        <v>0</v>
      </c>
      <c r="AT115" s="30">
        <v>0</v>
      </c>
      <c r="AU115" s="30">
        <v>100</v>
      </c>
      <c r="AV115" s="30">
        <v>0</v>
      </c>
      <c r="AW115" s="30">
        <v>0</v>
      </c>
      <c r="AX115" s="30">
        <v>100</v>
      </c>
    </row>
    <row r="116" s="31" customFormat="1" ht="15" customHeight="1" spans="1:50">
      <c r="A116" s="31">
        <v>3050001</v>
      </c>
      <c r="B116" s="31" t="s">
        <v>258</v>
      </c>
      <c r="C116" s="31" t="s">
        <v>143</v>
      </c>
      <c r="D116" s="31">
        <v>305</v>
      </c>
      <c r="E116" s="31">
        <v>0</v>
      </c>
      <c r="F116" s="81">
        <v>0</v>
      </c>
      <c r="G116" s="31">
        <v>30500</v>
      </c>
      <c r="H116" s="31">
        <v>3</v>
      </c>
      <c r="I116" s="31">
        <v>1</v>
      </c>
      <c r="J116" s="81">
        <v>0</v>
      </c>
      <c r="K116" s="81">
        <v>0</v>
      </c>
      <c r="L116" s="31">
        <v>0</v>
      </c>
      <c r="M116" s="31">
        <v>2</v>
      </c>
      <c r="N116" s="31">
        <v>0</v>
      </c>
      <c r="O116" s="85">
        <v>0</v>
      </c>
      <c r="P116" s="31">
        <v>0</v>
      </c>
      <c r="Q116" s="31">
        <v>83000</v>
      </c>
      <c r="R116" s="31">
        <v>500000</v>
      </c>
      <c r="S116" s="31">
        <v>0</v>
      </c>
      <c r="T116" s="31">
        <v>0</v>
      </c>
      <c r="U116" s="31">
        <v>800</v>
      </c>
      <c r="V116" s="31">
        <v>1000</v>
      </c>
      <c r="W116" s="31">
        <v>83000</v>
      </c>
      <c r="X116" s="88" t="s">
        <v>242</v>
      </c>
      <c r="Y116" s="31">
        <v>0</v>
      </c>
      <c r="Z116" s="31">
        <v>0</v>
      </c>
      <c r="AA116" s="31">
        <v>0</v>
      </c>
      <c r="AB116" s="31">
        <v>0</v>
      </c>
      <c r="AC116" s="31">
        <v>0</v>
      </c>
      <c r="AD116" s="81"/>
      <c r="AE116" s="81"/>
      <c r="AF116" s="31" t="s">
        <v>259</v>
      </c>
      <c r="AG116" s="31">
        <v>0</v>
      </c>
      <c r="AH116" s="31"/>
      <c r="AI116" s="31"/>
      <c r="AJ116" s="31">
        <v>0</v>
      </c>
      <c r="AK116" s="31">
        <v>0</v>
      </c>
      <c r="AL116" s="31">
        <v>0</v>
      </c>
      <c r="AN116" s="31">
        <v>305</v>
      </c>
      <c r="AO116" s="31">
        <v>2</v>
      </c>
      <c r="AP116" s="31" t="s">
        <v>147</v>
      </c>
      <c r="AQ116" s="31">
        <v>0</v>
      </c>
      <c r="AR116" s="31">
        <v>0</v>
      </c>
      <c r="AS116" s="31">
        <v>0</v>
      </c>
      <c r="AT116" s="31">
        <v>0</v>
      </c>
      <c r="AU116" s="31">
        <v>100</v>
      </c>
      <c r="AV116" s="31">
        <v>0</v>
      </c>
      <c r="AW116" s="31">
        <v>0</v>
      </c>
      <c r="AX116" s="31">
        <v>100</v>
      </c>
    </row>
    <row r="117" s="31" customFormat="1" ht="15" customHeight="1" spans="1:50">
      <c r="A117" s="31">
        <v>3050002</v>
      </c>
      <c r="B117" s="31" t="s">
        <v>258</v>
      </c>
      <c r="C117" s="31" t="s">
        <v>244</v>
      </c>
      <c r="D117" s="31">
        <v>305</v>
      </c>
      <c r="E117" s="31">
        <v>0</v>
      </c>
      <c r="F117" s="81">
        <v>0</v>
      </c>
      <c r="G117" s="31">
        <v>30500</v>
      </c>
      <c r="H117" s="31">
        <v>3</v>
      </c>
      <c r="I117" s="31">
        <v>2</v>
      </c>
      <c r="J117" s="81">
        <v>0</v>
      </c>
      <c r="K117" s="81">
        <v>0</v>
      </c>
      <c r="L117" s="31">
        <v>0</v>
      </c>
      <c r="M117" s="31">
        <v>2</v>
      </c>
      <c r="N117" s="31">
        <v>0</v>
      </c>
      <c r="O117" s="85">
        <v>0</v>
      </c>
      <c r="P117" s="31">
        <v>0</v>
      </c>
      <c r="Q117" s="31">
        <v>83000</v>
      </c>
      <c r="R117" s="31">
        <v>25000000</v>
      </c>
      <c r="S117" s="31">
        <v>0</v>
      </c>
      <c r="T117" s="31">
        <v>0</v>
      </c>
      <c r="U117" s="31">
        <v>2000</v>
      </c>
      <c r="V117" s="31">
        <v>50000</v>
      </c>
      <c r="W117" s="31">
        <v>83000</v>
      </c>
      <c r="X117" s="88" t="s">
        <v>245</v>
      </c>
      <c r="Y117" s="31">
        <v>0</v>
      </c>
      <c r="Z117" s="31">
        <v>0</v>
      </c>
      <c r="AA117" s="31">
        <v>0</v>
      </c>
      <c r="AB117" s="31">
        <v>0</v>
      </c>
      <c r="AC117" s="31">
        <v>0</v>
      </c>
      <c r="AD117" s="81"/>
      <c r="AE117" s="81"/>
      <c r="AF117" s="31" t="s">
        <v>260</v>
      </c>
      <c r="AG117" s="31">
        <v>0</v>
      </c>
      <c r="AH117" s="31"/>
      <c r="AI117" s="31"/>
      <c r="AJ117" s="31">
        <v>0</v>
      </c>
      <c r="AK117" s="31">
        <v>0</v>
      </c>
      <c r="AL117" s="31">
        <v>0</v>
      </c>
      <c r="AN117" s="31">
        <v>305</v>
      </c>
      <c r="AO117" s="31">
        <v>2</v>
      </c>
      <c r="AP117" s="31" t="s">
        <v>147</v>
      </c>
      <c r="AQ117" s="31">
        <v>0</v>
      </c>
      <c r="AR117" s="31">
        <v>0</v>
      </c>
      <c r="AS117" s="31">
        <v>0</v>
      </c>
      <c r="AT117" s="31">
        <v>0</v>
      </c>
      <c r="AU117" s="31">
        <v>100</v>
      </c>
      <c r="AV117" s="31">
        <v>0</v>
      </c>
      <c r="AW117" s="31">
        <v>0</v>
      </c>
      <c r="AX117" s="31">
        <v>100</v>
      </c>
    </row>
    <row r="118" s="31" customFormat="1" ht="15" customHeight="1" spans="1:50">
      <c r="A118" s="31">
        <v>3050003</v>
      </c>
      <c r="B118" s="31" t="s">
        <v>258</v>
      </c>
      <c r="C118" s="31" t="s">
        <v>168</v>
      </c>
      <c r="D118" s="31">
        <v>305</v>
      </c>
      <c r="E118" s="31">
        <v>0</v>
      </c>
      <c r="F118" s="81">
        <v>0</v>
      </c>
      <c r="G118" s="31">
        <v>30500</v>
      </c>
      <c r="H118" s="31">
        <v>3</v>
      </c>
      <c r="I118" s="31">
        <v>3</v>
      </c>
      <c r="J118" s="81">
        <v>0</v>
      </c>
      <c r="K118" s="81">
        <v>0</v>
      </c>
      <c r="L118" s="31">
        <v>0</v>
      </c>
      <c r="M118" s="31">
        <v>2</v>
      </c>
      <c r="N118" s="31">
        <v>0</v>
      </c>
      <c r="O118" s="85">
        <v>0</v>
      </c>
      <c r="P118" s="31">
        <v>0</v>
      </c>
      <c r="Q118" s="31">
        <v>83000</v>
      </c>
      <c r="R118" s="31">
        <v>50000000</v>
      </c>
      <c r="S118" s="31">
        <v>0</v>
      </c>
      <c r="T118" s="31">
        <v>0</v>
      </c>
      <c r="U118" s="31">
        <v>5000</v>
      </c>
      <c r="V118" s="31">
        <v>100000</v>
      </c>
      <c r="W118" s="31">
        <v>83000</v>
      </c>
      <c r="X118" s="88" t="s">
        <v>252</v>
      </c>
      <c r="Y118" s="31">
        <v>0</v>
      </c>
      <c r="Z118" s="31">
        <v>0</v>
      </c>
      <c r="AA118" s="31">
        <v>0</v>
      </c>
      <c r="AB118" s="31">
        <v>0</v>
      </c>
      <c r="AC118" s="31">
        <v>0</v>
      </c>
      <c r="AD118" s="81"/>
      <c r="AE118" s="81"/>
      <c r="AF118" s="31" t="s">
        <v>261</v>
      </c>
      <c r="AG118" s="31">
        <v>0</v>
      </c>
      <c r="AJ118" s="31">
        <v>0</v>
      </c>
      <c r="AK118" s="31">
        <v>0</v>
      </c>
      <c r="AL118" s="31">
        <v>0</v>
      </c>
      <c r="AN118" s="31">
        <v>305</v>
      </c>
      <c r="AO118" s="31">
        <v>2</v>
      </c>
      <c r="AP118" s="31" t="s">
        <v>147</v>
      </c>
      <c r="AQ118" s="31">
        <v>0</v>
      </c>
      <c r="AR118" s="31">
        <v>0</v>
      </c>
      <c r="AS118" s="31">
        <v>0</v>
      </c>
      <c r="AT118" s="31">
        <v>0</v>
      </c>
      <c r="AU118" s="31">
        <v>100</v>
      </c>
      <c r="AV118" s="31">
        <v>0</v>
      </c>
      <c r="AW118" s="31">
        <v>0</v>
      </c>
      <c r="AX118" s="31">
        <v>100</v>
      </c>
    </row>
    <row r="119" s="33" customFormat="1" spans="1:55">
      <c r="A119" s="83">
        <v>3060001</v>
      </c>
      <c r="B119" s="83" t="s">
        <v>262</v>
      </c>
      <c r="C119" s="83" t="s">
        <v>263</v>
      </c>
      <c r="D119" s="83">
        <v>306</v>
      </c>
      <c r="E119" s="83">
        <v>0</v>
      </c>
      <c r="F119" s="83">
        <v>0</v>
      </c>
      <c r="G119" s="83">
        <v>30600</v>
      </c>
      <c r="H119" s="83">
        <v>3</v>
      </c>
      <c r="I119" s="83">
        <v>1</v>
      </c>
      <c r="J119" s="83">
        <v>0</v>
      </c>
      <c r="K119" s="83">
        <v>0</v>
      </c>
      <c r="L119" s="83">
        <v>0</v>
      </c>
      <c r="M119" s="83">
        <v>2</v>
      </c>
      <c r="N119" s="83">
        <v>0</v>
      </c>
      <c r="O119" s="83">
        <v>0</v>
      </c>
      <c r="P119" s="83">
        <v>0</v>
      </c>
      <c r="Q119" s="83">
        <v>33001</v>
      </c>
      <c r="R119" s="90">
        <v>10000</v>
      </c>
      <c r="S119" s="83">
        <v>0</v>
      </c>
      <c r="T119" s="83">
        <v>0</v>
      </c>
      <c r="U119" s="90">
        <v>800</v>
      </c>
      <c r="V119" s="90">
        <v>1000</v>
      </c>
      <c r="W119" s="83">
        <v>48000</v>
      </c>
      <c r="X119" s="90">
        <v>1000</v>
      </c>
      <c r="Y119" s="83">
        <v>0</v>
      </c>
      <c r="Z119" s="93">
        <v>0</v>
      </c>
      <c r="AA119" s="83">
        <v>0</v>
      </c>
      <c r="AB119" s="83">
        <v>0</v>
      </c>
      <c r="AC119" s="83">
        <v>0</v>
      </c>
      <c r="AD119" s="83"/>
      <c r="AE119" s="83"/>
      <c r="AF119" s="83" t="s">
        <v>243</v>
      </c>
      <c r="AG119" s="90">
        <v>0</v>
      </c>
      <c r="AH119" s="90"/>
      <c r="AI119" s="90"/>
      <c r="AJ119" s="83">
        <v>0</v>
      </c>
      <c r="AK119" s="83">
        <v>0</v>
      </c>
      <c r="AL119" s="83">
        <v>1</v>
      </c>
      <c r="AM119" s="83"/>
      <c r="AN119" s="83">
        <v>306</v>
      </c>
      <c r="AO119" s="83">
        <v>2</v>
      </c>
      <c r="AP119" s="83" t="s">
        <v>147</v>
      </c>
      <c r="AQ119" s="83">
        <v>0</v>
      </c>
      <c r="AR119" s="83">
        <v>0</v>
      </c>
      <c r="AS119" s="83">
        <v>1</v>
      </c>
      <c r="AT119" s="83">
        <v>1</v>
      </c>
      <c r="AU119" s="83">
        <v>100</v>
      </c>
      <c r="AV119" s="83">
        <v>0</v>
      </c>
      <c r="AW119" s="83">
        <v>0</v>
      </c>
      <c r="AX119" s="98">
        <v>100</v>
      </c>
      <c r="AY119" s="99"/>
      <c r="AZ119" s="99"/>
      <c r="BA119" s="99"/>
      <c r="BB119" s="99"/>
      <c r="BC119" s="99"/>
    </row>
    <row r="120" s="33" customFormat="1" spans="1:55">
      <c r="A120" s="51">
        <v>3060002</v>
      </c>
      <c r="B120" s="51" t="s">
        <v>262</v>
      </c>
      <c r="C120" s="51" t="s">
        <v>148</v>
      </c>
      <c r="D120" s="51">
        <v>306</v>
      </c>
      <c r="E120" s="51">
        <v>0</v>
      </c>
      <c r="F120" s="83">
        <v>0</v>
      </c>
      <c r="G120" s="51">
        <v>30600</v>
      </c>
      <c r="H120" s="51">
        <v>3</v>
      </c>
      <c r="I120" s="51">
        <v>2</v>
      </c>
      <c r="J120" s="83">
        <v>0</v>
      </c>
      <c r="K120" s="83">
        <v>0</v>
      </c>
      <c r="L120" s="51">
        <v>0</v>
      </c>
      <c r="M120" s="51">
        <v>2</v>
      </c>
      <c r="N120" s="51">
        <v>0</v>
      </c>
      <c r="O120" s="51">
        <v>0</v>
      </c>
      <c r="P120" s="51">
        <v>0</v>
      </c>
      <c r="Q120" s="51">
        <v>33001</v>
      </c>
      <c r="R120" s="91">
        <v>100000</v>
      </c>
      <c r="S120" s="51">
        <v>0</v>
      </c>
      <c r="T120" s="51">
        <v>0</v>
      </c>
      <c r="U120" s="91">
        <v>2000</v>
      </c>
      <c r="V120" s="91">
        <v>10000</v>
      </c>
      <c r="W120" s="51">
        <v>48000</v>
      </c>
      <c r="X120" s="91">
        <v>1000</v>
      </c>
      <c r="Y120" s="51">
        <v>0</v>
      </c>
      <c r="Z120" s="94">
        <v>0</v>
      </c>
      <c r="AA120" s="51">
        <v>0</v>
      </c>
      <c r="AB120" s="51">
        <v>0</v>
      </c>
      <c r="AC120" s="51">
        <v>0</v>
      </c>
      <c r="AD120" s="83"/>
      <c r="AE120" s="83"/>
      <c r="AF120" s="51" t="s">
        <v>246</v>
      </c>
      <c r="AG120" s="91">
        <v>0</v>
      </c>
      <c r="AH120" s="91"/>
      <c r="AI120" s="91"/>
      <c r="AJ120" s="51">
        <v>0</v>
      </c>
      <c r="AK120" s="51">
        <v>0</v>
      </c>
      <c r="AL120" s="51">
        <v>1</v>
      </c>
      <c r="AM120" s="51"/>
      <c r="AN120" s="51">
        <v>306</v>
      </c>
      <c r="AO120" s="51">
        <v>2</v>
      </c>
      <c r="AP120" s="51" t="s">
        <v>147</v>
      </c>
      <c r="AQ120" s="51">
        <v>0</v>
      </c>
      <c r="AR120" s="51">
        <v>0</v>
      </c>
      <c r="AS120" s="51">
        <v>1</v>
      </c>
      <c r="AT120" s="51">
        <v>1</v>
      </c>
      <c r="AU120" s="51">
        <v>100</v>
      </c>
      <c r="AV120" s="51">
        <v>0</v>
      </c>
      <c r="AW120" s="51">
        <v>0</v>
      </c>
      <c r="AX120" s="100">
        <v>100</v>
      </c>
      <c r="AY120" s="101"/>
      <c r="AZ120" s="101"/>
      <c r="BA120" s="99"/>
      <c r="BB120" s="99"/>
      <c r="BC120" s="99"/>
    </row>
    <row r="121" s="33" customFormat="1" spans="1:55">
      <c r="A121" s="51">
        <v>3060003</v>
      </c>
      <c r="B121" s="51" t="s">
        <v>262</v>
      </c>
      <c r="C121" s="51" t="s">
        <v>151</v>
      </c>
      <c r="D121" s="51">
        <v>306</v>
      </c>
      <c r="E121" s="51">
        <v>0</v>
      </c>
      <c r="F121" s="83">
        <v>0</v>
      </c>
      <c r="G121" s="51">
        <v>30600</v>
      </c>
      <c r="H121" s="51">
        <v>3</v>
      </c>
      <c r="I121" s="51">
        <v>3</v>
      </c>
      <c r="J121" s="83">
        <v>0</v>
      </c>
      <c r="K121" s="83">
        <v>0</v>
      </c>
      <c r="L121" s="51">
        <v>0</v>
      </c>
      <c r="M121" s="51">
        <v>2</v>
      </c>
      <c r="N121" s="51">
        <v>0</v>
      </c>
      <c r="O121" s="51">
        <v>0</v>
      </c>
      <c r="P121" s="51">
        <v>0</v>
      </c>
      <c r="Q121" s="51">
        <v>33001</v>
      </c>
      <c r="R121" s="91">
        <v>1000000</v>
      </c>
      <c r="S121" s="51">
        <v>0</v>
      </c>
      <c r="T121" s="51">
        <v>0</v>
      </c>
      <c r="U121" s="91">
        <v>5000</v>
      </c>
      <c r="V121" s="91">
        <v>50000</v>
      </c>
      <c r="W121" s="51">
        <v>48000</v>
      </c>
      <c r="X121" s="91">
        <v>1000</v>
      </c>
      <c r="Y121" s="51">
        <v>0</v>
      </c>
      <c r="Z121" s="94">
        <v>0</v>
      </c>
      <c r="AA121" s="51">
        <v>0</v>
      </c>
      <c r="AB121" s="51">
        <v>0</v>
      </c>
      <c r="AC121" s="51">
        <v>0</v>
      </c>
      <c r="AD121" s="83"/>
      <c r="AE121" s="83"/>
      <c r="AF121" s="51" t="s">
        <v>248</v>
      </c>
      <c r="AG121" s="91">
        <v>0</v>
      </c>
      <c r="AH121" s="91"/>
      <c r="AI121" s="91"/>
      <c r="AJ121" s="51">
        <v>0</v>
      </c>
      <c r="AK121" s="51">
        <v>0</v>
      </c>
      <c r="AL121" s="51">
        <v>1</v>
      </c>
      <c r="AM121" s="51"/>
      <c r="AN121" s="51">
        <v>306</v>
      </c>
      <c r="AO121" s="51">
        <v>2</v>
      </c>
      <c r="AP121" s="51" t="s">
        <v>147</v>
      </c>
      <c r="AQ121" s="51">
        <v>0</v>
      </c>
      <c r="AR121" s="51">
        <v>0</v>
      </c>
      <c r="AS121" s="51">
        <v>1</v>
      </c>
      <c r="AT121" s="51">
        <v>1</v>
      </c>
      <c r="AU121" s="51">
        <v>100</v>
      </c>
      <c r="AV121" s="51">
        <v>0</v>
      </c>
      <c r="AW121" s="51">
        <v>0</v>
      </c>
      <c r="AX121" s="100">
        <v>100</v>
      </c>
      <c r="AY121" s="101"/>
      <c r="AZ121" s="101"/>
      <c r="BA121" s="99"/>
      <c r="BB121" s="99"/>
      <c r="BC121" s="99"/>
    </row>
    <row r="122" s="33" customFormat="1" spans="1:55">
      <c r="A122" s="51">
        <v>3060004</v>
      </c>
      <c r="B122" s="51" t="s">
        <v>262</v>
      </c>
      <c r="C122" s="51" t="s">
        <v>211</v>
      </c>
      <c r="D122" s="51">
        <v>306</v>
      </c>
      <c r="E122" s="51">
        <v>0</v>
      </c>
      <c r="F122" s="83">
        <v>0</v>
      </c>
      <c r="G122" s="51">
        <v>30600</v>
      </c>
      <c r="H122" s="51">
        <v>3</v>
      </c>
      <c r="I122" s="51">
        <v>4</v>
      </c>
      <c r="J122" s="83">
        <v>0</v>
      </c>
      <c r="K122" s="83">
        <v>0</v>
      </c>
      <c r="L122" s="51">
        <v>0</v>
      </c>
      <c r="M122" s="51">
        <v>2</v>
      </c>
      <c r="N122" s="51">
        <v>0</v>
      </c>
      <c r="O122" s="51">
        <v>0</v>
      </c>
      <c r="P122" s="51">
        <v>0</v>
      </c>
      <c r="Q122" s="51">
        <v>33001</v>
      </c>
      <c r="R122" s="91">
        <v>10000000</v>
      </c>
      <c r="S122" s="51">
        <v>0</v>
      </c>
      <c r="T122" s="51">
        <v>0</v>
      </c>
      <c r="U122" s="91">
        <v>25000</v>
      </c>
      <c r="V122" s="91">
        <v>100000</v>
      </c>
      <c r="W122" s="51">
        <v>48000</v>
      </c>
      <c r="X122" s="91">
        <v>1000</v>
      </c>
      <c r="Y122" s="51">
        <v>0</v>
      </c>
      <c r="Z122" s="94">
        <v>0</v>
      </c>
      <c r="AA122" s="51">
        <v>0</v>
      </c>
      <c r="AB122" s="51">
        <v>0</v>
      </c>
      <c r="AC122" s="51">
        <v>0</v>
      </c>
      <c r="AD122" s="83"/>
      <c r="AE122" s="83"/>
      <c r="AF122" s="51" t="s">
        <v>250</v>
      </c>
      <c r="AG122" s="91">
        <v>0</v>
      </c>
      <c r="AH122" s="91"/>
      <c r="AI122" s="91"/>
      <c r="AJ122" s="51">
        <v>0</v>
      </c>
      <c r="AK122" s="51">
        <v>0</v>
      </c>
      <c r="AL122" s="51">
        <v>1</v>
      </c>
      <c r="AM122" s="51"/>
      <c r="AN122" s="51">
        <v>306</v>
      </c>
      <c r="AO122" s="51">
        <v>2</v>
      </c>
      <c r="AP122" s="51" t="s">
        <v>147</v>
      </c>
      <c r="AQ122" s="51">
        <v>0</v>
      </c>
      <c r="AR122" s="51">
        <v>0</v>
      </c>
      <c r="AS122" s="51">
        <v>1</v>
      </c>
      <c r="AT122" s="51">
        <v>1</v>
      </c>
      <c r="AU122" s="51">
        <v>100</v>
      </c>
      <c r="AV122" s="51">
        <v>0</v>
      </c>
      <c r="AW122" s="51">
        <v>0</v>
      </c>
      <c r="AX122" s="100">
        <v>100</v>
      </c>
      <c r="AY122" s="101"/>
      <c r="AZ122" s="101"/>
      <c r="BA122" s="99"/>
      <c r="BB122" s="99"/>
      <c r="BC122" s="99"/>
    </row>
    <row r="123" s="26" customFormat="1" spans="1:55">
      <c r="A123" s="40">
        <v>3070001</v>
      </c>
      <c r="B123" s="40" t="s">
        <v>264</v>
      </c>
      <c r="C123" s="40" t="s">
        <v>263</v>
      </c>
      <c r="D123" s="40">
        <v>307</v>
      </c>
      <c r="E123" s="40">
        <v>0</v>
      </c>
      <c r="F123" s="40">
        <v>0</v>
      </c>
      <c r="G123" s="40">
        <v>30700</v>
      </c>
      <c r="H123" s="40">
        <v>3</v>
      </c>
      <c r="I123" s="40">
        <v>1</v>
      </c>
      <c r="J123" s="40">
        <v>0</v>
      </c>
      <c r="K123" s="40">
        <v>0</v>
      </c>
      <c r="L123" s="40">
        <v>0</v>
      </c>
      <c r="M123" s="40">
        <v>2</v>
      </c>
      <c r="N123" s="40">
        <v>0</v>
      </c>
      <c r="O123" s="40">
        <v>0</v>
      </c>
      <c r="P123" s="40">
        <v>0</v>
      </c>
      <c r="Q123" s="40">
        <v>34001</v>
      </c>
      <c r="R123" s="48">
        <v>10000</v>
      </c>
      <c r="S123" s="40">
        <v>0</v>
      </c>
      <c r="T123" s="40">
        <v>0</v>
      </c>
      <c r="U123" s="48">
        <v>800</v>
      </c>
      <c r="V123" s="48">
        <v>1000</v>
      </c>
      <c r="W123" s="40">
        <v>49000</v>
      </c>
      <c r="X123" s="48">
        <v>1000</v>
      </c>
      <c r="Y123" s="40">
        <v>0</v>
      </c>
      <c r="Z123" s="54">
        <v>0</v>
      </c>
      <c r="AA123" s="40">
        <v>0</v>
      </c>
      <c r="AB123" s="40">
        <v>0</v>
      </c>
      <c r="AC123" s="40">
        <v>0</v>
      </c>
      <c r="AD123" s="40"/>
      <c r="AE123" s="40"/>
      <c r="AF123" s="40" t="s">
        <v>243</v>
      </c>
      <c r="AG123" s="48">
        <v>0</v>
      </c>
      <c r="AH123" s="48"/>
      <c r="AI123" s="48"/>
      <c r="AJ123" s="40">
        <v>0</v>
      </c>
      <c r="AK123" s="40">
        <v>0</v>
      </c>
      <c r="AL123" s="40">
        <v>1</v>
      </c>
      <c r="AM123" s="40"/>
      <c r="AN123" s="40">
        <v>307</v>
      </c>
      <c r="AO123" s="40">
        <v>2</v>
      </c>
      <c r="AP123" s="40" t="s">
        <v>147</v>
      </c>
      <c r="AQ123" s="40">
        <v>0</v>
      </c>
      <c r="AR123" s="40">
        <v>0</v>
      </c>
      <c r="AS123" s="40">
        <v>1</v>
      </c>
      <c r="AT123" s="40">
        <v>1</v>
      </c>
      <c r="AU123" s="40">
        <v>100</v>
      </c>
      <c r="AV123" s="40">
        <v>0</v>
      </c>
      <c r="AW123" s="40">
        <v>0</v>
      </c>
      <c r="AX123" s="102">
        <v>100</v>
      </c>
      <c r="AY123" s="65"/>
      <c r="AZ123" s="65"/>
      <c r="BA123" s="65"/>
      <c r="BB123" s="65"/>
      <c r="BC123" s="65"/>
    </row>
    <row r="124" s="26" customFormat="1" spans="1:55">
      <c r="A124" s="40">
        <v>3070002</v>
      </c>
      <c r="B124" s="40" t="s">
        <v>264</v>
      </c>
      <c r="C124" s="40" t="s">
        <v>148</v>
      </c>
      <c r="D124" s="40">
        <v>307</v>
      </c>
      <c r="E124" s="40">
        <v>0</v>
      </c>
      <c r="F124" s="40">
        <v>0</v>
      </c>
      <c r="G124" s="40">
        <v>30700</v>
      </c>
      <c r="H124" s="40">
        <v>3</v>
      </c>
      <c r="I124" s="40">
        <v>2</v>
      </c>
      <c r="J124" s="40">
        <v>0</v>
      </c>
      <c r="K124" s="40">
        <v>0</v>
      </c>
      <c r="L124" s="40">
        <v>0</v>
      </c>
      <c r="M124" s="40">
        <v>2</v>
      </c>
      <c r="N124" s="40">
        <v>0</v>
      </c>
      <c r="O124" s="40">
        <v>0</v>
      </c>
      <c r="P124" s="40">
        <v>0</v>
      </c>
      <c r="Q124" s="40">
        <v>34001</v>
      </c>
      <c r="R124" s="48">
        <v>100000</v>
      </c>
      <c r="S124" s="40">
        <v>0</v>
      </c>
      <c r="T124" s="40">
        <v>0</v>
      </c>
      <c r="U124" s="48">
        <v>2000</v>
      </c>
      <c r="V124" s="48">
        <v>10000</v>
      </c>
      <c r="W124" s="40">
        <v>49000</v>
      </c>
      <c r="X124" s="48">
        <v>1000</v>
      </c>
      <c r="Y124" s="40">
        <v>0</v>
      </c>
      <c r="Z124" s="54">
        <v>0</v>
      </c>
      <c r="AA124" s="40">
        <v>0</v>
      </c>
      <c r="AB124" s="40">
        <v>0</v>
      </c>
      <c r="AC124" s="40">
        <v>0</v>
      </c>
      <c r="AD124" s="40"/>
      <c r="AE124" s="40"/>
      <c r="AF124" s="40" t="s">
        <v>246</v>
      </c>
      <c r="AG124" s="48">
        <v>0</v>
      </c>
      <c r="AH124" s="48"/>
      <c r="AI124" s="48"/>
      <c r="AJ124" s="40">
        <v>0</v>
      </c>
      <c r="AK124" s="40">
        <v>0</v>
      </c>
      <c r="AL124" s="40">
        <v>1</v>
      </c>
      <c r="AM124" s="40"/>
      <c r="AN124" s="40">
        <v>307</v>
      </c>
      <c r="AO124" s="40">
        <v>2</v>
      </c>
      <c r="AP124" s="40" t="s">
        <v>147</v>
      </c>
      <c r="AQ124" s="40">
        <v>0</v>
      </c>
      <c r="AR124" s="40">
        <v>0</v>
      </c>
      <c r="AS124" s="40">
        <v>1</v>
      </c>
      <c r="AT124" s="40">
        <v>1</v>
      </c>
      <c r="AU124" s="40">
        <v>100</v>
      </c>
      <c r="AV124" s="40">
        <v>0</v>
      </c>
      <c r="AW124" s="40">
        <v>0</v>
      </c>
      <c r="AX124" s="102">
        <v>100</v>
      </c>
      <c r="AY124" s="65"/>
      <c r="AZ124" s="65"/>
      <c r="BA124" s="65"/>
      <c r="BB124" s="65"/>
      <c r="BC124" s="65"/>
    </row>
    <row r="125" s="26" customFormat="1" spans="1:55">
      <c r="A125" s="40">
        <v>3070003</v>
      </c>
      <c r="B125" s="40" t="s">
        <v>264</v>
      </c>
      <c r="C125" s="40" t="s">
        <v>151</v>
      </c>
      <c r="D125" s="40">
        <v>307</v>
      </c>
      <c r="E125" s="40">
        <v>0</v>
      </c>
      <c r="F125" s="40">
        <v>0</v>
      </c>
      <c r="G125" s="40">
        <v>30700</v>
      </c>
      <c r="H125" s="40">
        <v>3</v>
      </c>
      <c r="I125" s="40">
        <v>3</v>
      </c>
      <c r="J125" s="40">
        <v>0</v>
      </c>
      <c r="K125" s="40">
        <v>0</v>
      </c>
      <c r="L125" s="40">
        <v>0</v>
      </c>
      <c r="M125" s="40">
        <v>2</v>
      </c>
      <c r="N125" s="40">
        <v>0</v>
      </c>
      <c r="O125" s="40">
        <v>0</v>
      </c>
      <c r="P125" s="40">
        <v>0</v>
      </c>
      <c r="Q125" s="40">
        <v>34001</v>
      </c>
      <c r="R125" s="48">
        <v>1000000</v>
      </c>
      <c r="S125" s="40">
        <v>0</v>
      </c>
      <c r="T125" s="40">
        <v>0</v>
      </c>
      <c r="U125" s="48">
        <v>5000</v>
      </c>
      <c r="V125" s="48">
        <v>50000</v>
      </c>
      <c r="W125" s="40">
        <v>49000</v>
      </c>
      <c r="X125" s="48">
        <v>1000</v>
      </c>
      <c r="Y125" s="40">
        <v>0</v>
      </c>
      <c r="Z125" s="54">
        <v>0</v>
      </c>
      <c r="AA125" s="40">
        <v>0</v>
      </c>
      <c r="AB125" s="40">
        <v>0</v>
      </c>
      <c r="AC125" s="40">
        <v>0</v>
      </c>
      <c r="AD125" s="40"/>
      <c r="AE125" s="40"/>
      <c r="AF125" s="40" t="s">
        <v>248</v>
      </c>
      <c r="AG125" s="48">
        <v>0</v>
      </c>
      <c r="AH125" s="48"/>
      <c r="AI125" s="48"/>
      <c r="AJ125" s="40">
        <v>0</v>
      </c>
      <c r="AK125" s="40">
        <v>0</v>
      </c>
      <c r="AL125" s="40">
        <v>1</v>
      </c>
      <c r="AM125" s="40"/>
      <c r="AN125" s="40">
        <v>307</v>
      </c>
      <c r="AO125" s="40">
        <v>2</v>
      </c>
      <c r="AP125" s="40" t="s">
        <v>147</v>
      </c>
      <c r="AQ125" s="40">
        <v>0</v>
      </c>
      <c r="AR125" s="40">
        <v>0</v>
      </c>
      <c r="AS125" s="40">
        <v>1</v>
      </c>
      <c r="AT125" s="40">
        <v>1</v>
      </c>
      <c r="AU125" s="40">
        <v>100</v>
      </c>
      <c r="AV125" s="40">
        <v>0</v>
      </c>
      <c r="AW125" s="40">
        <v>0</v>
      </c>
      <c r="AX125" s="102">
        <v>100</v>
      </c>
      <c r="AY125" s="65"/>
      <c r="AZ125" s="65"/>
      <c r="BA125" s="65"/>
      <c r="BB125" s="65"/>
      <c r="BC125" s="65"/>
    </row>
    <row r="126" s="26" customFormat="1" spans="1:55">
      <c r="A126" s="40">
        <v>3070004</v>
      </c>
      <c r="B126" s="40" t="s">
        <v>264</v>
      </c>
      <c r="C126" s="40" t="s">
        <v>211</v>
      </c>
      <c r="D126" s="40">
        <v>307</v>
      </c>
      <c r="E126" s="40">
        <v>0</v>
      </c>
      <c r="F126" s="40">
        <v>0</v>
      </c>
      <c r="G126" s="40">
        <v>30700</v>
      </c>
      <c r="H126" s="40">
        <v>3</v>
      </c>
      <c r="I126" s="40">
        <v>4</v>
      </c>
      <c r="J126" s="40">
        <v>0</v>
      </c>
      <c r="K126" s="40">
        <v>0</v>
      </c>
      <c r="L126" s="40">
        <v>0</v>
      </c>
      <c r="M126" s="40">
        <v>2</v>
      </c>
      <c r="N126" s="40">
        <v>0</v>
      </c>
      <c r="O126" s="40">
        <v>0</v>
      </c>
      <c r="P126" s="40">
        <v>0</v>
      </c>
      <c r="Q126" s="40">
        <v>34001</v>
      </c>
      <c r="R126" s="48">
        <v>10000000</v>
      </c>
      <c r="S126" s="40">
        <v>0</v>
      </c>
      <c r="T126" s="40">
        <v>0</v>
      </c>
      <c r="U126" s="48">
        <v>25000</v>
      </c>
      <c r="V126" s="48">
        <v>100000</v>
      </c>
      <c r="W126" s="40">
        <v>49000</v>
      </c>
      <c r="X126" s="48">
        <v>1000</v>
      </c>
      <c r="Y126" s="40">
        <v>0</v>
      </c>
      <c r="Z126" s="54">
        <v>0</v>
      </c>
      <c r="AA126" s="40">
        <v>0</v>
      </c>
      <c r="AB126" s="40">
        <v>0</v>
      </c>
      <c r="AC126" s="40">
        <v>0</v>
      </c>
      <c r="AD126" s="40"/>
      <c r="AE126" s="40"/>
      <c r="AF126" s="40" t="s">
        <v>250</v>
      </c>
      <c r="AG126" s="48">
        <v>0</v>
      </c>
      <c r="AH126" s="48"/>
      <c r="AI126" s="48"/>
      <c r="AJ126" s="40">
        <v>0</v>
      </c>
      <c r="AK126" s="40">
        <v>0</v>
      </c>
      <c r="AL126" s="40">
        <v>1</v>
      </c>
      <c r="AM126" s="40"/>
      <c r="AN126" s="40">
        <v>307</v>
      </c>
      <c r="AO126" s="40">
        <v>2</v>
      </c>
      <c r="AP126" s="40" t="s">
        <v>147</v>
      </c>
      <c r="AQ126" s="40">
        <v>0</v>
      </c>
      <c r="AR126" s="40">
        <v>0</v>
      </c>
      <c r="AS126" s="40">
        <v>1</v>
      </c>
      <c r="AT126" s="40">
        <v>1</v>
      </c>
      <c r="AU126" s="40">
        <v>100</v>
      </c>
      <c r="AV126" s="40">
        <v>0</v>
      </c>
      <c r="AW126" s="40">
        <v>0</v>
      </c>
      <c r="AX126" s="102">
        <v>100</v>
      </c>
      <c r="AY126" s="65"/>
      <c r="AZ126" s="65"/>
      <c r="BA126" s="65"/>
      <c r="BB126" s="65"/>
      <c r="BC126" s="65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topLeftCell="A59" workbookViewId="0">
      <selection activeCell="A12" sqref="A12:B12"/>
    </sheetView>
  </sheetViews>
  <sheetFormatPr defaultColWidth="9" defaultRowHeight="13.5"/>
  <cols>
    <col min="1" max="1" width="40.375" style="1" customWidth="1"/>
    <col min="2" max="2" width="62.625" style="1" customWidth="1"/>
    <col min="3" max="3" width="25" style="1" customWidth="1"/>
    <col min="4" max="4" width="59.8333333333333" style="1" customWidth="1"/>
    <col min="5" max="5" width="9" style="1"/>
    <col min="6" max="6" width="13.8333333333333" style="1" customWidth="1"/>
    <col min="7" max="7" width="15.1666666666667" style="1" customWidth="1"/>
    <col min="8" max="8" width="108.166666666667" style="1" customWidth="1"/>
    <col min="9" max="16384" width="9" style="1"/>
  </cols>
  <sheetData>
    <row r="1" spans="1:3">
      <c r="A1" s="1" t="s">
        <v>265</v>
      </c>
      <c r="C1" s="2" t="s">
        <v>6</v>
      </c>
    </row>
    <row r="2" customHeight="1" spans="1:8">
      <c r="A2" s="3"/>
      <c r="C2" s="2" t="s">
        <v>77</v>
      </c>
      <c r="D2" s="1" t="s">
        <v>266</v>
      </c>
      <c r="F2" s="4" t="s">
        <v>267</v>
      </c>
      <c r="G2" s="1" t="s">
        <v>268</v>
      </c>
      <c r="H2" s="1" t="s">
        <v>269</v>
      </c>
    </row>
    <row r="3" spans="6:8">
      <c r="F3" s="4"/>
      <c r="G3" s="1" t="s">
        <v>270</v>
      </c>
      <c r="H3" s="1" t="s">
        <v>271</v>
      </c>
    </row>
    <row r="4" spans="3:8">
      <c r="C4" s="2" t="s">
        <v>8</v>
      </c>
      <c r="F4" s="4"/>
      <c r="G4" s="1" t="s">
        <v>272</v>
      </c>
      <c r="H4" s="1" t="s">
        <v>273</v>
      </c>
    </row>
    <row r="5" spans="3:8">
      <c r="C5" s="2" t="s">
        <v>79</v>
      </c>
      <c r="D5" s="1" t="s">
        <v>274</v>
      </c>
      <c r="F5" s="4"/>
      <c r="G5" s="1" t="s">
        <v>275</v>
      </c>
      <c r="H5" s="1" t="s">
        <v>276</v>
      </c>
    </row>
    <row r="6" spans="4:8">
      <c r="D6" s="5" t="s">
        <v>277</v>
      </c>
      <c r="F6" s="4"/>
      <c r="G6" s="1" t="s">
        <v>278</v>
      </c>
      <c r="H6" s="1" t="s">
        <v>279</v>
      </c>
    </row>
    <row r="7" spans="1:8">
      <c r="A7" s="6" t="s">
        <v>12</v>
      </c>
      <c r="C7" s="2" t="s">
        <v>7</v>
      </c>
      <c r="F7" s="4"/>
      <c r="G7" s="1" t="s">
        <v>280</v>
      </c>
      <c r="H7" s="1" t="s">
        <v>281</v>
      </c>
    </row>
    <row r="8" spans="1:8">
      <c r="A8" s="7" t="s">
        <v>83</v>
      </c>
      <c r="B8" s="1" t="s">
        <v>282</v>
      </c>
      <c r="C8" s="2" t="s">
        <v>78</v>
      </c>
      <c r="D8" s="1" t="s">
        <v>283</v>
      </c>
      <c r="F8" s="4"/>
      <c r="G8" s="1" t="s">
        <v>284</v>
      </c>
      <c r="H8" s="1" t="s">
        <v>285</v>
      </c>
    </row>
    <row r="9" spans="7:8">
      <c r="G9" s="1" t="s">
        <v>286</v>
      </c>
      <c r="H9" s="1" t="s">
        <v>287</v>
      </c>
    </row>
    <row r="10" spans="3:8">
      <c r="C10" s="8"/>
      <c r="G10" s="1" t="s">
        <v>288</v>
      </c>
      <c r="H10" s="1" t="s">
        <v>289</v>
      </c>
    </row>
    <row r="11" spans="3:8">
      <c r="C11" s="8"/>
      <c r="G11" s="1" t="s">
        <v>290</v>
      </c>
      <c r="H11" s="1" t="s">
        <v>291</v>
      </c>
    </row>
    <row r="12" spans="1:8">
      <c r="A12" s="9"/>
      <c r="B12" s="9"/>
      <c r="G12" s="1" t="s">
        <v>292</v>
      </c>
      <c r="H12" s="1" t="s">
        <v>293</v>
      </c>
    </row>
    <row r="13" spans="3:8">
      <c r="C13" s="10" t="s">
        <v>14</v>
      </c>
      <c r="D13" s="1" t="s">
        <v>294</v>
      </c>
      <c r="G13" s="1" t="s">
        <v>295</v>
      </c>
      <c r="H13" s="1" t="s">
        <v>296</v>
      </c>
    </row>
    <row r="14" spans="3:8">
      <c r="C14" s="10" t="s">
        <v>297</v>
      </c>
      <c r="G14" s="1" t="s">
        <v>298</v>
      </c>
      <c r="H14" s="1" t="s">
        <v>299</v>
      </c>
    </row>
    <row r="15" spans="7:9">
      <c r="G15" s="1" t="s">
        <v>300</v>
      </c>
      <c r="H15" s="1" t="s">
        <v>301</v>
      </c>
      <c r="I15" s="13"/>
    </row>
    <row r="16" spans="3:3">
      <c r="C16" s="2"/>
    </row>
    <row r="17" spans="3:3">
      <c r="C17" s="11"/>
    </row>
    <row r="19" spans="3:3">
      <c r="C19" s="2"/>
    </row>
    <row r="20" spans="3:3">
      <c r="C20" s="11"/>
    </row>
    <row r="21" spans="1:1">
      <c r="A21"/>
    </row>
    <row r="22" spans="1:3">
      <c r="A22"/>
      <c r="C22" s="12" t="s">
        <v>23</v>
      </c>
    </row>
    <row r="23" ht="81" spans="1:4">
      <c r="A23"/>
      <c r="C23" s="12" t="s">
        <v>94</v>
      </c>
      <c r="D23" s="13" t="s">
        <v>302</v>
      </c>
    </row>
    <row r="24" spans="1:1">
      <c r="A24"/>
    </row>
    <row r="25" spans="1:4">
      <c r="A25"/>
      <c r="C25" s="1" t="s">
        <v>303</v>
      </c>
      <c r="D25" s="1" t="s">
        <v>304</v>
      </c>
    </row>
    <row r="26" spans="1:1">
      <c r="A26"/>
    </row>
    <row r="27" spans="3:3">
      <c r="C27" s="14" t="s">
        <v>25</v>
      </c>
    </row>
    <row r="28" spans="3:8">
      <c r="C28" s="14" t="s">
        <v>96</v>
      </c>
      <c r="D28" s="13" t="s">
        <v>305</v>
      </c>
      <c r="F28" s="6" t="s">
        <v>0</v>
      </c>
      <c r="G28" s="1" t="s">
        <v>202</v>
      </c>
      <c r="H28" s="13" t="s">
        <v>306</v>
      </c>
    </row>
    <row r="29" spans="6:7">
      <c r="F29" s="7" t="s">
        <v>71</v>
      </c>
      <c r="G29" s="1" t="s">
        <v>190</v>
      </c>
    </row>
    <row r="30" spans="3:3">
      <c r="C30" s="15"/>
    </row>
    <row r="31" spans="3:3">
      <c r="C31" s="15"/>
    </row>
    <row r="33" spans="3:4">
      <c r="C33" s="16" t="s">
        <v>39</v>
      </c>
      <c r="D33" s="1" t="s">
        <v>307</v>
      </c>
    </row>
    <row r="34" spans="3:3">
      <c r="C34" s="16" t="s">
        <v>308</v>
      </c>
    </row>
    <row r="36" spans="3:3">
      <c r="C36" s="15" t="s">
        <v>40</v>
      </c>
    </row>
    <row r="37" spans="3:4">
      <c r="C37" s="15" t="s">
        <v>309</v>
      </c>
      <c r="D37" s="1" t="s">
        <v>310</v>
      </c>
    </row>
    <row r="39" spans="3:4">
      <c r="C39" s="6" t="s">
        <v>45</v>
      </c>
      <c r="D39" s="1" t="s">
        <v>311</v>
      </c>
    </row>
    <row r="40" spans="3:4">
      <c r="C40" s="7" t="s">
        <v>116</v>
      </c>
      <c r="D40" s="1" t="s">
        <v>312</v>
      </c>
    </row>
    <row r="41" spans="4:4">
      <c r="D41" s="1" t="s">
        <v>313</v>
      </c>
    </row>
    <row r="44" spans="3:4">
      <c r="C44" s="17" t="s">
        <v>47</v>
      </c>
      <c r="D44" s="1" t="s">
        <v>314</v>
      </c>
    </row>
    <row r="45" spans="3:4">
      <c r="C45" s="18" t="s">
        <v>118</v>
      </c>
      <c r="D45" s="1" t="s">
        <v>315</v>
      </c>
    </row>
    <row r="46" spans="4:4">
      <c r="D46" s="1" t="s">
        <v>316</v>
      </c>
    </row>
    <row r="53" spans="1:5">
      <c r="A53" s="19" t="s">
        <v>317</v>
      </c>
      <c r="B53" s="19"/>
      <c r="C53" s="19"/>
      <c r="D53" s="19"/>
      <c r="E53" s="19"/>
    </row>
    <row r="54" spans="1:5">
      <c r="A54" s="19"/>
      <c r="B54" s="19"/>
      <c r="C54" s="19"/>
      <c r="D54" s="19"/>
      <c r="E54" s="19"/>
    </row>
    <row r="55" ht="16.5" spans="1:5">
      <c r="A55" s="19" t="s">
        <v>318</v>
      </c>
      <c r="B55" s="19" t="s">
        <v>319</v>
      </c>
      <c r="C55" s="20" t="s">
        <v>8</v>
      </c>
      <c r="D55" s="20" t="s">
        <v>79</v>
      </c>
      <c r="E55" s="19"/>
    </row>
    <row r="56" ht="16.5" spans="1:5">
      <c r="A56" s="19" t="s">
        <v>320</v>
      </c>
      <c r="B56" s="19" t="s">
        <v>321</v>
      </c>
      <c r="C56" s="20" t="s">
        <v>1</v>
      </c>
      <c r="D56" s="20" t="s">
        <v>72</v>
      </c>
      <c r="E56" s="19"/>
    </row>
    <row r="57" spans="1:5">
      <c r="A57" s="19" t="s">
        <v>322</v>
      </c>
      <c r="B57" s="19" t="s">
        <v>323</v>
      </c>
      <c r="C57" s="19"/>
      <c r="D57" s="19"/>
      <c r="E57" s="19"/>
    </row>
    <row r="58" ht="16.5" spans="1:5">
      <c r="A58" s="19" t="s">
        <v>324</v>
      </c>
      <c r="B58" s="19" t="s">
        <v>325</v>
      </c>
      <c r="C58" s="21" t="s">
        <v>17</v>
      </c>
      <c r="D58" s="21" t="s">
        <v>88</v>
      </c>
      <c r="E58" s="19"/>
    </row>
    <row r="59" spans="1:5">
      <c r="A59" s="19" t="s">
        <v>326</v>
      </c>
      <c r="B59" s="19" t="s">
        <v>327</v>
      </c>
      <c r="C59" s="19"/>
      <c r="D59" s="19"/>
      <c r="E59" s="19"/>
    </row>
    <row r="60" spans="1:5">
      <c r="A60" s="22" t="s">
        <v>328</v>
      </c>
      <c r="B60" s="22" t="s">
        <v>329</v>
      </c>
      <c r="C60" s="19"/>
      <c r="D60" s="19"/>
      <c r="E60" s="19"/>
    </row>
    <row r="61" spans="1:5">
      <c r="A61" s="22" t="s">
        <v>330</v>
      </c>
      <c r="B61" s="22" t="s">
        <v>331</v>
      </c>
      <c r="C61" s="19"/>
      <c r="D61" s="19"/>
      <c r="E61" s="19"/>
    </row>
    <row r="62" spans="1:5">
      <c r="A62" s="22" t="s">
        <v>332</v>
      </c>
      <c r="B62" s="22" t="s">
        <v>333</v>
      </c>
      <c r="C62" s="19"/>
      <c r="D62" s="19"/>
      <c r="E62" s="19"/>
    </row>
    <row r="63" spans="1:5">
      <c r="A63" s="22" t="s">
        <v>334</v>
      </c>
      <c r="B63" s="22" t="s">
        <v>335</v>
      </c>
      <c r="C63" s="19"/>
      <c r="D63" s="19"/>
      <c r="E63" s="19"/>
    </row>
    <row r="64" spans="1:5">
      <c r="A64" s="22" t="s">
        <v>336</v>
      </c>
      <c r="B64" s="22" t="s">
        <v>337</v>
      </c>
      <c r="C64" s="19"/>
      <c r="D64" s="19"/>
      <c r="E64" s="19"/>
    </row>
    <row r="65" spans="1:5">
      <c r="A65" s="22" t="s">
        <v>338</v>
      </c>
      <c r="B65" s="22" t="s">
        <v>339</v>
      </c>
      <c r="C65" s="19"/>
      <c r="D65" s="19"/>
      <c r="E65" s="19"/>
    </row>
    <row r="66" spans="1:5">
      <c r="A66" s="22" t="s">
        <v>340</v>
      </c>
      <c r="B66" s="22" t="s">
        <v>341</v>
      </c>
      <c r="C66" s="19"/>
      <c r="D66" s="19"/>
      <c r="E66" s="19"/>
    </row>
    <row r="67" spans="1:5">
      <c r="A67" s="19" t="s">
        <v>342</v>
      </c>
      <c r="B67" s="19" t="s">
        <v>343</v>
      </c>
      <c r="C67" s="19" t="s">
        <v>344</v>
      </c>
      <c r="D67" s="19" t="s">
        <v>129</v>
      </c>
      <c r="E67" s="19"/>
    </row>
    <row r="68" spans="1:5">
      <c r="A68" s="19" t="s">
        <v>345</v>
      </c>
      <c r="B68" s="19" t="s">
        <v>346</v>
      </c>
      <c r="C68" s="19" t="s">
        <v>347</v>
      </c>
      <c r="D68" s="19" t="s">
        <v>130</v>
      </c>
      <c r="E68" s="19"/>
    </row>
    <row r="69" spans="1:5">
      <c r="A69" s="19"/>
      <c r="B69" s="19"/>
      <c r="C69" s="19"/>
      <c r="D69" s="19"/>
      <c r="E69" s="19"/>
    </row>
    <row r="70" spans="1:5">
      <c r="A70" s="19" t="s">
        <v>348</v>
      </c>
      <c r="B70" s="19" t="s">
        <v>349</v>
      </c>
      <c r="C70" s="23" t="s">
        <v>350</v>
      </c>
      <c r="D70" s="19" t="s">
        <v>351</v>
      </c>
      <c r="E70" s="19">
        <v>100</v>
      </c>
    </row>
    <row r="71" spans="1:5">
      <c r="A71" s="19" t="s">
        <v>352</v>
      </c>
      <c r="B71" s="19" t="s">
        <v>353</v>
      </c>
      <c r="C71" s="19" t="s">
        <v>354</v>
      </c>
      <c r="D71" s="19" t="s">
        <v>355</v>
      </c>
      <c r="E71" s="19">
        <v>100</v>
      </c>
    </row>
    <row r="72" spans="1:5">
      <c r="A72" s="19" t="s">
        <v>356</v>
      </c>
      <c r="B72" s="19" t="s">
        <v>357</v>
      </c>
      <c r="C72" s="19" t="s">
        <v>358</v>
      </c>
      <c r="D72" s="19" t="s">
        <v>133</v>
      </c>
      <c r="E72" s="19">
        <v>1000000</v>
      </c>
    </row>
    <row r="73" spans="1:5">
      <c r="A73" s="19" t="s">
        <v>359</v>
      </c>
      <c r="B73" s="19" t="s">
        <v>360</v>
      </c>
      <c r="C73" s="19" t="s">
        <v>361</v>
      </c>
      <c r="D73" s="19" t="s">
        <v>134</v>
      </c>
      <c r="E73" s="19" t="s">
        <v>195</v>
      </c>
    </row>
    <row r="74" spans="1:5">
      <c r="A74" s="19" t="s">
        <v>362</v>
      </c>
      <c r="B74" s="19" t="s">
        <v>363</v>
      </c>
      <c r="C74" s="19" t="s">
        <v>364</v>
      </c>
      <c r="D74" s="19" t="s">
        <v>365</v>
      </c>
      <c r="E74" s="19">
        <v>0</v>
      </c>
    </row>
    <row r="75" spans="1:5">
      <c r="A75" s="19" t="s">
        <v>366</v>
      </c>
      <c r="B75" s="19" t="s">
        <v>367</v>
      </c>
      <c r="C75" s="19" t="s">
        <v>368</v>
      </c>
      <c r="D75" s="19" t="s">
        <v>136</v>
      </c>
      <c r="E75" s="19">
        <v>0</v>
      </c>
    </row>
    <row r="76" spans="1:5">
      <c r="A76" s="19" t="s">
        <v>369</v>
      </c>
      <c r="B76" s="19" t="s">
        <v>370</v>
      </c>
      <c r="C76" s="19" t="s">
        <v>371</v>
      </c>
      <c r="D76" s="19" t="s">
        <v>137</v>
      </c>
      <c r="E76" s="19">
        <v>0</v>
      </c>
    </row>
    <row r="77" spans="1:5">
      <c r="A77" s="19" t="s">
        <v>372</v>
      </c>
      <c r="B77" s="19" t="s">
        <v>373</v>
      </c>
      <c r="C77" s="19" t="s">
        <v>374</v>
      </c>
      <c r="D77" s="19" t="s">
        <v>138</v>
      </c>
      <c r="E77" s="19">
        <v>0</v>
      </c>
    </row>
    <row r="78" spans="1:5">
      <c r="A78" s="19" t="s">
        <v>375</v>
      </c>
      <c r="B78" s="19" t="s">
        <v>376</v>
      </c>
      <c r="C78" s="19" t="s">
        <v>377</v>
      </c>
      <c r="D78" s="19" t="s">
        <v>378</v>
      </c>
      <c r="E78" s="19">
        <v>0</v>
      </c>
    </row>
    <row r="79" spans="1:5">
      <c r="A79" s="19" t="s">
        <v>379</v>
      </c>
      <c r="B79" s="19" t="s">
        <v>380</v>
      </c>
      <c r="C79" s="19" t="s">
        <v>381</v>
      </c>
      <c r="D79" s="19" t="s">
        <v>140</v>
      </c>
      <c r="E79" s="19">
        <v>1200</v>
      </c>
    </row>
    <row r="80" spans="1:5">
      <c r="A80" s="19" t="s">
        <v>382</v>
      </c>
      <c r="B80" s="19" t="s">
        <v>383</v>
      </c>
      <c r="C80" s="19" t="s">
        <v>384</v>
      </c>
      <c r="D80" s="19" t="s">
        <v>141</v>
      </c>
      <c r="E80" s="19">
        <v>800</v>
      </c>
    </row>
    <row r="85" spans="3:13">
      <c r="C85" s="23" t="s">
        <v>350</v>
      </c>
      <c r="D85" s="19" t="s">
        <v>354</v>
      </c>
      <c r="E85" s="19" t="s">
        <v>358</v>
      </c>
      <c r="F85" s="19" t="s">
        <v>361</v>
      </c>
      <c r="G85" s="19" t="s">
        <v>364</v>
      </c>
      <c r="H85" s="19" t="s">
        <v>368</v>
      </c>
      <c r="I85" s="19" t="s">
        <v>371</v>
      </c>
      <c r="J85" s="19" t="s">
        <v>374</v>
      </c>
      <c r="K85" s="19" t="s">
        <v>377</v>
      </c>
      <c r="L85" s="19" t="s">
        <v>381</v>
      </c>
      <c r="M85" s="19" t="s">
        <v>384</v>
      </c>
    </row>
    <row r="86" spans="3:13">
      <c r="C86" s="19" t="s">
        <v>351</v>
      </c>
      <c r="D86" s="19" t="s">
        <v>355</v>
      </c>
      <c r="E86" s="19" t="s">
        <v>133</v>
      </c>
      <c r="F86" s="19" t="s">
        <v>134</v>
      </c>
      <c r="G86" s="19" t="s">
        <v>365</v>
      </c>
      <c r="H86" s="19" t="s">
        <v>136</v>
      </c>
      <c r="I86" s="19" t="s">
        <v>137</v>
      </c>
      <c r="J86" s="19" t="s">
        <v>138</v>
      </c>
      <c r="K86" s="19" t="s">
        <v>378</v>
      </c>
      <c r="L86" s="19" t="s">
        <v>140</v>
      </c>
      <c r="M86" s="19" t="s">
        <v>141</v>
      </c>
    </row>
  </sheetData>
  <mergeCells count="2">
    <mergeCell ref="A12:B12"/>
    <mergeCell ref="F2:F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DB_GameFree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2024-04-19T03:37:24Z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AE4F25C723514EE2B156517E920810C3</vt:lpwstr>
  </property>
  <property fmtid="{D5CDD505-2E9C-101B-9397-08002B2CF9AE}" pid="3" name="KSOProductBuildVer">
    <vt:lpwstr>2052-12.1.0.16417</vt:lpwstr>
  </property>
</Properties>
</file>